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&#65279;<?xml version="1.0" encoding="utf-8"?>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Crd/bBUX2zbWaFDURZ1hjsmSnD7/o6pGOrpZ50WNvn2r5J+8WR5/n0+A3ehjR1nz/SLeLQYrzp9y7MotyiC7Q==" workbookSaltValue="564ZxTmUNWrqGggoN14SAw=="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<sst xmlns="http://schemas.openxmlformats.org/spreadsheetml/2006/main" xmlns:r="http://schemas.openxmlformats.org/officeDocument/2006/relationships" count="116" uniqueCount="116">
  <si>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1④</t>
  </si>
  <si>
    <t>2. 老朽化の状況について</t>
  </si>
  <si>
    <t>経営比較分析表（令和2年度決算）</t>
    <rPh sb="8" eb="10">
      <t>レイワ</t>
    </rPh>
    <rPh sb="11" eb="13">
      <t>ネンド</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</si>
  <si>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</si>
  <si>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</si>
  <si>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</si>
  <si>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</si>
  <si>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</si>
  <si>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</si>
  <si>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</si>
  <si>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</si>
  <si>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</si>
  <si>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</si>
  <si>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</si>
  <si>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</si>
  <si>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</si>
  <si>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</si>
  <si>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</si>
  <si>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</si>
  <si>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</si>
  <si>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</si>
  <si>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</si>
  <si>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</si>
  <si>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</si>
  <si>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</si>
  <si>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</si>
  <si>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</si>
  <si>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</si>
  <si>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</si>
  <si>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</si>
  <si>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</si>
  <si>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</si>
  <si>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</si>
  <si>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</si>
  <si>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</si>
  <si>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</si>
  <si>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</si>
  <si>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</si>
  <si>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</si>
  <si>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令和2年度全国平均</t>
    <rPh sb="0" eb="2">
      <t>レイワ</t>
    </rPh>
    <rPh sb="3" eb="5">
      <t>ネンド</t>
    </rPh>
    <phoneticPr fontId="1"/>
  </si>
  <si>
    <t>分析欄</t>
    <rPh sb="0" eb="2">
      <t>ブンセキ</t>
    </rPh>
    <rPh sb="2" eb="3">
      <t>ラン</t>
    </rPh>
    <phoneticPr fontId="1"/>
  </si>
  <si>
    <t>-</t>
  </si>
  <si>
    <t>1. 経営の健全性・効率性について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</si>
  <si>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</si>
  <si>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</si>
  <si>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</si>
  <si>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</si>
  <si>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</si>
  <si>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</si>
  <si>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</si>
  <si>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</si>
  <si>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</si>
  <si>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</si>
  <si>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</si>
  <si>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</si>
  <si>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</si>
  <si>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</si>
  <si>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</si>
  <si>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</si>
  <si>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</si>
  <si>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</si>
  <si>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</si>
  <si>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</si>
  <si>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</si>
  <si>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</si>
  <si>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</si>
  <si>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</si>
  <si>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</si>
  <si>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</si>
  <si>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</si>
  <si>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</si>
  <si>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</si>
  <si>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</si>
  <si>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</si>
  <si>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</si>
  <si>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</si>
  <si>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</si>
  <si>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</si>
  <si>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</si>
  <si>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</si>
  <si>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</si>
  <si>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</si>
  <si>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</si>
  <si>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</si>
  <si>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</si>
  <si>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</si>
  <si>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</si>
  <si>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</si>
  <si>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</si>
  <si>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</si>
  <si>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</si>
  <si>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</si>
  <si>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</si>
  <si>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</si>
  <si>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</si>
  <si>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</si>
  <si>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福島県　磐梯町</t>
  </si>
  <si>
    <t>法非適用</t>
  </si>
  <si>
    <t>下水道事業</t>
  </si>
  <si>
    <t>林業集落排水</t>
  </si>
  <si>
    <t>G2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</si>
  <si>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</si>
  <si>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</si>
  <si>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</si>
  <si>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</si>
  <si>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</si>
  <si>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</si>
  <si>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</si>
  <si>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</si>
  <si>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</si>
  <si>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</si>
  <si>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</si>
  <si>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　人口減少や節水型機器の普及に伴う使用料収入の減少、老朽化した施設の修繕や更新等にかかる費用の増加により、さらに厳しい経営環境となることが予想されます。経費削減や更新投資に充てる財源を確保し、将来にわたって持続可能な健全経営を行うため、更新費用の平準化や料金改定等も視野に入れることが必要となっています。
　今後は、持続可能なストックマネジメントの推進や、適切な原価計算に基づく料金水準の設定をするため、公営企業法適用に取り組み、安心・安全な生活環境の確保に努めて行きます。</t>
    <rPh sb="6" eb="9">
      <t>セッスイガタ</t>
    </rPh>
    <rPh sb="9" eb="11">
      <t>キキ</t>
    </rPh>
    <rPh sb="12" eb="14">
      <t>フキュウ</t>
    </rPh>
    <rPh sb="56" eb="57">
      <t>キビ</t>
    </rPh>
    <rPh sb="61" eb="63">
      <t>カンキョウ</t>
    </rPh>
    <rPh sb="96" eb="98">
      <t>ショウライ</t>
    </rPh>
    <rPh sb="103" eb="105">
      <t>ジゾク</t>
    </rPh>
    <rPh sb="105" eb="107">
      <t>カノウ</t>
    </rPh>
    <rPh sb="118" eb="120">
      <t>コウシン</t>
    </rPh>
    <rPh sb="120" eb="122">
      <t>ヒヨウ</t>
    </rPh>
    <rPh sb="123" eb="126">
      <t>ヘイジュンカ</t>
    </rPh>
    <rPh sb="215" eb="217">
      <t>アンシン</t>
    </rPh>
    <rPh sb="218" eb="220">
      <t>アンゼン</t>
    </rPh>
    <rPh sb="221" eb="223">
      <t>セイカツ</t>
    </rPh>
    <rPh sb="223" eb="225">
      <t>カンキョウ</t>
    </rPh>
    <rPh sb="226" eb="228">
      <t>カクホ</t>
    </rPh>
    <rPh sb="229" eb="230">
      <t>ツト</t>
    </rPh>
    <rPh sb="232" eb="233">
      <t>イ</t>
    </rPh>
    <phoneticPr fontId="1"/>
  </si>
  <si>
    <t>←書式設定</t>
    <rPh sb="1" eb="3">
      <t>ショシキ</t>
    </rPh>
    <rPh sb="3" eb="5">
      <t>セッテイ</t>
    </rPh>
    <phoneticPr fontId="1"/>
  </si>
  <si>
    <t>　林業集落排水施設４施設のうち、４施設とも供用開始後２０年以上を経過しています。管路については目立った老朽化は見受けられないものの、施設については、機械・電気設備に経年劣化が見られます。大規模な修繕が必要になる前に計画的に補修・改修を行い経費の節減・費用の平準化に取り組んで行きます。</t>
    <rPh sb="1" eb="3">
      <t>リンギョウ</t>
    </rPh>
    <rPh sb="87" eb="88">
      <t>ミ</t>
    </rPh>
    <rPh sb="93" eb="96">
      <t>ダイキボ</t>
    </rPh>
    <rPh sb="97" eb="99">
      <t>シュウゼン</t>
    </rPh>
    <rPh sb="100" eb="102">
      <t>ヒツヨウ</t>
    </rPh>
    <rPh sb="105" eb="106">
      <t>マエ</t>
    </rPh>
    <rPh sb="107" eb="110">
      <t>ケイカクテキ</t>
    </rPh>
    <rPh sb="111" eb="113">
      <t>ホシュウ</t>
    </rPh>
    <rPh sb="114" eb="116">
      <t>カイシュウ</t>
    </rPh>
    <rPh sb="117" eb="118">
      <t>オコナ</t>
    </rPh>
    <rPh sb="119" eb="121">
      <t>ケイヒ</t>
    </rPh>
    <rPh sb="122" eb="124">
      <t>セツゲン</t>
    </rPh>
    <rPh sb="125" eb="127">
      <t>ヒヨウ</t>
    </rPh>
    <rPh sb="128" eb="131">
      <t>ヘイジュンカ</t>
    </rPh>
    <rPh sb="132" eb="133">
      <t>ト</t>
    </rPh>
    <rPh sb="134" eb="135">
      <t>ク</t>
    </rPh>
    <rPh sb="137" eb="138">
      <t>イ</t>
    </rPh>
    <phoneticPr fontId="1"/>
  </si>
  <si>
    <t>　林業集落排水は、林業集落の生活環境を改善し、安全・安心な生活を確保するうえで必要不可欠な基盤施設であるとともに、水環境の保全・水循環と資源の再利用を踏まえた循環型社会に貢献していく役割を担っており、持続的なサービスの提供が求められます。
　その経営の健全化のためには、維持管理コストの削減及び適正な料金設定など経営基盤の強化を推進していかなければなりません。</t>
    <rPh sb="1" eb="3">
      <t>リンギョウ</t>
    </rPh>
    <rPh sb="9" eb="11">
      <t>リンギョウ</t>
    </rPh>
    <rPh sb="94" eb="95">
      <t>ニナ</t>
    </rPh>
    <rPh sb="147" eb="149">
      <t>テキセイ</t>
    </rPh>
    <rPh sb="150" eb="152">
      <t>リョウキン</t>
    </rPh>
    <rPh sb="152" eb="154">
      <t>セッテイ</t>
    </rPh>
    <rPh sb="164" eb="166">
      <t>スイシン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</si>
</sst>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&#65279;<?xml version="1.0" encoding="utf-8"?>
<Relationships xmlns="http://schemas.openxmlformats.org/package/2006/relationships">
  <Relationship Id="rId1" Type="http://schemas.openxmlformats.org/officeDocument/2006/relationships/worksheet" Target="worksheets/sheet1.xml" />
  <Relationship Id="rId2" Type="http://schemas.openxmlformats.org/officeDocument/2006/relationships/worksheet" Target="worksheets/sheet2.xml" />
  <Relationship Id="rId3" Type="http://schemas.openxmlformats.org/officeDocument/2006/relationships/externalLink" Target="externalLinks/externalLink1.xml" />
  <Relationship Id="rId4" Type="http://schemas.openxmlformats.org/officeDocument/2006/relationships/theme" Target="theme/theme1.xml" />
  <Relationship Id="rId5" Type="http://schemas.openxmlformats.org/officeDocument/2006/relationships/sharedStrings" Target="sharedStrings.xml" />
  <Relationship Id="rId6" Type="http://schemas.openxmlformats.org/officeDocument/2006/relationships/styles" Target="styles.xml" />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formatCode="#,##0.00;&quot;△&quot;#,##0.00;&quot;-&quot;">
                  <c:v>2.e-002</c:v>
                </c:pt>
                <c:pt idx="1">
                  <c:v>0</c:v>
                </c:pt>
                <c:pt idx="2">
                  <c:v>0</c:v>
                </c:pt>
                <c:pt idx="3">
                  <c:v>0</c:v>
                </c:pt>
                <c:pt idx="4">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majorUnit val="1.e-002"/>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27.84</c:v>
                </c:pt>
                <c:pt idx="1">
                  <c:v>27.84</c:v>
                </c:pt>
                <c:pt idx="2">
                  <c:v>27.84</c:v>
                </c:pt>
                <c:pt idx="3">
                  <c:v>27.84</c:v>
                </c:pt>
                <c:pt idx="4">
                  <c:v>27.84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40.53</c:v>
                </c:pt>
                <c:pt idx="1">
                  <c:v>40.67</c:v>
                </c:pt>
                <c:pt idx="2">
                  <c:v>48.01</c:v>
                </c:pt>
                <c:pt idx="3">
                  <c:v>40.28</c:v>
                </c:pt>
                <c:pt idx="4">
                  <c:v>42.48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97.35</c:v>
                </c:pt>
                <c:pt idx="3">
                  <c:v>100</c:v>
                </c:pt>
                <c:pt idx="4">
                  <c:v>99.06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90.28</c:v>
                </c:pt>
                <c:pt idx="1">
                  <c:v>89.47</c:v>
                </c:pt>
                <c:pt idx="2">
                  <c:v>91.18</c:v>
                </c:pt>
                <c:pt idx="3">
                  <c:v>90.78</c:v>
                </c:pt>
                <c:pt idx="4">
                  <c:v>90.73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55.46</c:v>
                </c:pt>
                <c:pt idx="1">
                  <c:v>81.900000000000006</c:v>
                </c:pt>
                <c:pt idx="2">
                  <c:v>82.41</c:v>
                </c:pt>
                <c:pt idx="3">
                  <c:v>78.5</c:v>
                </c:pt>
                <c:pt idx="4">
                  <c:v>82.9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quot;-&quot;">
                  <c:v>2914.82</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776.75</c:v>
                </c:pt>
                <c:pt idx="1">
                  <c:v>438.26</c:v>
                </c:pt>
                <c:pt idx="2">
                  <c:v>506.14</c:v>
                </c:pt>
                <c:pt idx="3">
                  <c:v>544.96</c:v>
                </c:pt>
                <c:pt idx="4">
                  <c:v>406.44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30.5</c:v>
                </c:pt>
                <c:pt idx="1">
                  <c:v>52.9</c:v>
                </c:pt>
                <c:pt idx="2">
                  <c:v>55.12</c:v>
                </c:pt>
                <c:pt idx="3">
                  <c:v>48.9</c:v>
                </c:pt>
                <c:pt idx="4">
                  <c:v>55.39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38.49</c:v>
                </c:pt>
                <c:pt idx="1">
                  <c:v>39.86</c:v>
                </c:pt>
                <c:pt idx="2">
                  <c:v>35.86</c:v>
                </c:pt>
                <c:pt idx="3">
                  <c:v>42.51</c:v>
                </c:pt>
                <c:pt idx="4">
                  <c:v>35.93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948.8</c:v>
                </c:pt>
                <c:pt idx="1">
                  <c:v>544.4</c:v>
                </c:pt>
                <c:pt idx="2">
                  <c:v>561.70000000000005</c:v>
                </c:pt>
                <c:pt idx="3">
                  <c:v>633.1</c:v>
                </c:pt>
                <c:pt idx="4">
                  <c:v>400.47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479.21</c:v>
                </c:pt>
                <c:pt idx="1">
                  <c:v>451.49</c:v>
                </c:pt>
                <c:pt idx="2">
                  <c:v>448.63</c:v>
                </c:pt>
                <c:pt idx="3">
                  <c:v>447.34</c:v>
                </c:pt>
                <c:pt idx="4">
                  <c:v>499.55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&#65279;<?xml version="1.0" encoding="utf-8"?>
<Relationships xmlns="http://schemas.openxmlformats.org/package/2006/relationships">
  <Relationship Id="rId1" Type="http://schemas.openxmlformats.org/officeDocument/2006/relationships/chart" Target="../charts/chart1.xml" />
  <Relationship Id="rId2" Type="http://schemas.openxmlformats.org/officeDocument/2006/relationships/chart" Target="../charts/chart2.xml" />
  <Relationship Id="rId3" Type="http://schemas.openxmlformats.org/officeDocument/2006/relationships/chart" Target="../charts/chart3.xml" />
  <Relationship Id="rId4" Type="http://schemas.openxmlformats.org/officeDocument/2006/relationships/chart" Target="../charts/chart4.xml" />
  <Relationship Id="rId5" Type="http://schemas.openxmlformats.org/officeDocument/2006/relationships/chart" Target="../charts/chart5.xml" />
  <Relationship Id="rId6" Type="http://schemas.openxmlformats.org/officeDocument/2006/relationships/chart" Target="../charts/chart6.xml" />
  <Relationship Id="rId7" Type="http://schemas.openxmlformats.org/officeDocument/2006/relationships/chart" Target="../charts/chart7.xml" />
  <Relationship Id="rId8" Type="http://schemas.openxmlformats.org/officeDocument/2006/relationships/chart" Target="../charts/chart8.xml" />
  <Relationship Id="rId9" Type="http://schemas.openxmlformats.org/officeDocument/2006/relationships/chart" Target="../charts/chart9.xml" />
  <Relationship Id="rId10" Type="http://schemas.openxmlformats.org/officeDocument/2006/relationships/chart" Target="../charts/chart10.xml" />
  <Relationship Id="rId11" Type="http://schemas.openxmlformats.org/officeDocument/2006/relationships/chart" Target="../charts/chart11.xml" />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【430.60】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【90.04】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【42.82】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【490.99】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【36.30】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&#65279;<?xml version="1.0" encoding="utf-8"?>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
<Relationships xmlns="http://schemas.openxmlformats.org/package/2006/relationships">
  <Relationship Id="rId1" Type="http://schemas.openxmlformats.org/officeDocument/2006/relationships/printerSettings" Target="../printerSettings/printerSettings1.bin" />
  <Relationship Id="rId2" Type="http://schemas.openxmlformats.org/officeDocument/2006/relationships/drawing" Target="../drawings/drawing1.xml" />
</Relationships>
</file>

<file path=xl/worksheets/_rels/sheet2.xml.rels>&#65279;<?xml version="1.0" encoding="utf-8"?>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AG1" workbookViewId="0">
      <selection activeCell="BL66" sqref="BL66:BZ82"/>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福島県　磐梯町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3</v>
      </c>
      <c r="C7" s="5"/>
      <c r="D7" s="5"/>
      <c r="E7" s="5"/>
      <c r="F7" s="5"/>
      <c r="G7" s="5"/>
      <c r="H7" s="5"/>
      <c r="I7" s="5" t="s">
        <v>12</v>
      </c>
      <c r="J7" s="5"/>
      <c r="K7" s="5"/>
      <c r="L7" s="5"/>
      <c r="M7" s="5"/>
      <c r="N7" s="5"/>
      <c r="O7" s="5"/>
      <c r="P7" s="5" t="s">
        <v>4</v>
      </c>
      <c r="Q7" s="5"/>
      <c r="R7" s="5"/>
      <c r="S7" s="5"/>
      <c r="T7" s="5"/>
      <c r="U7" s="5"/>
      <c r="V7" s="5"/>
      <c r="W7" s="5" t="s">
        <v>14</v>
      </c>
      <c r="X7" s="5"/>
      <c r="Y7" s="5"/>
      <c r="Z7" s="5"/>
      <c r="AA7" s="5"/>
      <c r="AB7" s="5"/>
      <c r="AC7" s="5"/>
      <c r="AD7" s="5" t="s">
        <v>7</v>
      </c>
      <c r="AE7" s="5"/>
      <c r="AF7" s="5"/>
      <c r="AG7" s="5"/>
      <c r="AH7" s="5"/>
      <c r="AI7" s="5"/>
      <c r="AJ7" s="5"/>
      <c r="AK7" s="3"/>
      <c r="AL7" s="5" t="s">
        <v>16</v>
      </c>
      <c r="AM7" s="5"/>
      <c r="AN7" s="5"/>
      <c r="AO7" s="5"/>
      <c r="AP7" s="5"/>
      <c r="AQ7" s="5"/>
      <c r="AR7" s="5"/>
      <c r="AS7" s="5"/>
      <c r="AT7" s="5" t="s">
        <v>8</v>
      </c>
      <c r="AU7" s="5"/>
      <c r="AV7" s="5"/>
      <c r="AW7" s="5"/>
      <c r="AX7" s="5"/>
      <c r="AY7" s="5"/>
      <c r="AZ7" s="5"/>
      <c r="BA7" s="5"/>
      <c r="BB7" s="5" t="s">
        <v>17</v>
      </c>
      <c r="BC7" s="5"/>
      <c r="BD7" s="5"/>
      <c r="BE7" s="5"/>
      <c r="BF7" s="5"/>
      <c r="BG7" s="5"/>
      <c r="BH7" s="5"/>
      <c r="BI7" s="5"/>
      <c r="BJ7" s="3"/>
      <c r="BK7" s="3"/>
      <c r="BL7" s="27" t="s">
        <v>18</v>
      </c>
      <c r="BM7" s="37"/>
      <c r="BN7" s="37"/>
      <c r="BO7" s="37"/>
      <c r="BP7" s="37"/>
      <c r="BQ7" s="37"/>
      <c r="BR7" s="37"/>
      <c r="BS7" s="37"/>
      <c r="BT7" s="37"/>
      <c r="BU7" s="37"/>
      <c r="BV7" s="37"/>
      <c r="BW7" s="37"/>
      <c r="BX7" s="37"/>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林業集落排水</v>
      </c>
      <c r="Q8" s="6"/>
      <c r="R8" s="6"/>
      <c r="S8" s="6"/>
      <c r="T8" s="6"/>
      <c r="U8" s="6"/>
      <c r="V8" s="6"/>
      <c r="W8" s="6" t="str">
        <f>データ!L6</f>
        <v>G2</v>
      </c>
      <c r="X8" s="6"/>
      <c r="Y8" s="6"/>
      <c r="Z8" s="6"/>
      <c r="AA8" s="6"/>
      <c r="AB8" s="6"/>
      <c r="AC8" s="6"/>
      <c r="AD8" s="21" t="str">
        <f>データ!$M$6</f>
        <v>非設置</v>
      </c>
      <c r="AE8" s="21"/>
      <c r="AF8" s="21"/>
      <c r="AG8" s="21"/>
      <c r="AH8" s="21"/>
      <c r="AI8" s="21"/>
      <c r="AJ8" s="21"/>
      <c r="AK8" s="3"/>
      <c r="AL8" s="22">
        <f>データ!S6</f>
        <v>3407</v>
      </c>
      <c r="AM8" s="22"/>
      <c r="AN8" s="22"/>
      <c r="AO8" s="22"/>
      <c r="AP8" s="22"/>
      <c r="AQ8" s="22"/>
      <c r="AR8" s="22"/>
      <c r="AS8" s="22"/>
      <c r="AT8" s="7">
        <f>データ!T6</f>
        <v>59.77</v>
      </c>
      <c r="AU8" s="7"/>
      <c r="AV8" s="7"/>
      <c r="AW8" s="7"/>
      <c r="AX8" s="7"/>
      <c r="AY8" s="7"/>
      <c r="AZ8" s="7"/>
      <c r="BA8" s="7"/>
      <c r="BB8" s="7">
        <f>データ!U6</f>
        <v>57</v>
      </c>
      <c r="BC8" s="7"/>
      <c r="BD8" s="7"/>
      <c r="BE8" s="7"/>
      <c r="BF8" s="7"/>
      <c r="BG8" s="7"/>
      <c r="BH8" s="7"/>
      <c r="BI8" s="7"/>
      <c r="BJ8" s="3"/>
      <c r="BK8" s="3"/>
      <c r="BL8" s="28" t="s">
        <v>13</v>
      </c>
      <c r="BM8" s="38"/>
      <c r="BN8" s="45" t="s">
        <v>20</v>
      </c>
      <c r="BO8" s="48"/>
      <c r="BP8" s="48"/>
      <c r="BQ8" s="48"/>
      <c r="BR8" s="48"/>
      <c r="BS8" s="48"/>
      <c r="BT8" s="48"/>
      <c r="BU8" s="48"/>
      <c r="BV8" s="48"/>
      <c r="BW8" s="48"/>
      <c r="BX8" s="48"/>
      <c r="BY8" s="52"/>
    </row>
    <row r="9" spans="1:78" ht="18.75" customHeight="1">
      <c r="A9" s="2"/>
      <c r="B9" s="5" t="s">
        <v>21</v>
      </c>
      <c r="C9" s="5"/>
      <c r="D9" s="5"/>
      <c r="E9" s="5"/>
      <c r="F9" s="5"/>
      <c r="G9" s="5"/>
      <c r="H9" s="5"/>
      <c r="I9" s="5" t="s">
        <v>23</v>
      </c>
      <c r="J9" s="5"/>
      <c r="K9" s="5"/>
      <c r="L9" s="5"/>
      <c r="M9" s="5"/>
      <c r="N9" s="5"/>
      <c r="O9" s="5"/>
      <c r="P9" s="5" t="s">
        <v>25</v>
      </c>
      <c r="Q9" s="5"/>
      <c r="R9" s="5"/>
      <c r="S9" s="5"/>
      <c r="T9" s="5"/>
      <c r="U9" s="5"/>
      <c r="V9" s="5"/>
      <c r="W9" s="5" t="s">
        <v>28</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32</v>
      </c>
      <c r="BC9" s="5"/>
      <c r="BD9" s="5"/>
      <c r="BE9" s="5"/>
      <c r="BF9" s="5"/>
      <c r="BG9" s="5"/>
      <c r="BH9" s="5"/>
      <c r="BI9" s="5"/>
      <c r="BJ9" s="3"/>
      <c r="BK9" s="3"/>
      <c r="BL9" s="29" t="s">
        <v>35</v>
      </c>
      <c r="BM9" s="39"/>
      <c r="BN9" s="46" t="s">
        <v>36</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6.31</v>
      </c>
      <c r="Q10" s="7"/>
      <c r="R10" s="7"/>
      <c r="S10" s="7"/>
      <c r="T10" s="7"/>
      <c r="U10" s="7"/>
      <c r="V10" s="7"/>
      <c r="W10" s="7">
        <f>データ!Q6</f>
        <v>100</v>
      </c>
      <c r="X10" s="7"/>
      <c r="Y10" s="7"/>
      <c r="Z10" s="7"/>
      <c r="AA10" s="7"/>
      <c r="AB10" s="7"/>
      <c r="AC10" s="7"/>
      <c r="AD10" s="22">
        <f>データ!R6</f>
        <v>3072</v>
      </c>
      <c r="AE10" s="22"/>
      <c r="AF10" s="22"/>
      <c r="AG10" s="22"/>
      <c r="AH10" s="22"/>
      <c r="AI10" s="22"/>
      <c r="AJ10" s="22"/>
      <c r="AK10" s="2"/>
      <c r="AL10" s="22">
        <f>データ!V6</f>
        <v>213</v>
      </c>
      <c r="AM10" s="22"/>
      <c r="AN10" s="22"/>
      <c r="AO10" s="22"/>
      <c r="AP10" s="22"/>
      <c r="AQ10" s="22"/>
      <c r="AR10" s="22"/>
      <c r="AS10" s="22"/>
      <c r="AT10" s="7">
        <f>データ!W6</f>
        <v>0.12</v>
      </c>
      <c r="AU10" s="7"/>
      <c r="AV10" s="7"/>
      <c r="AW10" s="7"/>
      <c r="AX10" s="7"/>
      <c r="AY10" s="7"/>
      <c r="AZ10" s="7"/>
      <c r="BA10" s="7"/>
      <c r="BB10" s="7">
        <f>データ!X6</f>
        <v>1775</v>
      </c>
      <c r="BC10" s="7"/>
      <c r="BD10" s="7"/>
      <c r="BE10" s="7"/>
      <c r="BF10" s="7"/>
      <c r="BG10" s="7"/>
      <c r="BH10" s="7"/>
      <c r="BI10" s="7"/>
      <c r="BJ10" s="2"/>
      <c r="BK10" s="2"/>
      <c r="BL10" s="30" t="s">
        <v>38</v>
      </c>
      <c r="BM10" s="40"/>
      <c r="BN10" s="47" t="s">
        <v>39</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42</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115</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1</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114</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9</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10</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112</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43</v>
      </c>
    </row>
    <row r="84" spans="1:78">
      <c r="C84" s="2"/>
    </row>
    <row r="85" spans="1:78" hidden="1">
      <c r="B85" s="12" t="s">
        <v>44</v>
      </c>
      <c r="C85" s="12"/>
      <c r="D85" s="12"/>
      <c r="E85" s="12" t="s">
        <v>45</v>
      </c>
      <c r="F85" s="12" t="s">
        <v>47</v>
      </c>
      <c r="G85" s="12" t="s">
        <v>48</v>
      </c>
      <c r="H85" s="12" t="s">
        <v>0</v>
      </c>
      <c r="I85" s="12" t="s">
        <v>11</v>
      </c>
      <c r="J85" s="12" t="s">
        <v>49</v>
      </c>
      <c r="K85" s="12" t="s">
        <v>50</v>
      </c>
      <c r="L85" s="12" t="s">
        <v>33</v>
      </c>
      <c r="M85" s="12" t="s">
        <v>37</v>
      </c>
      <c r="N85" s="12" t="s">
        <v>51</v>
      </c>
      <c r="O85" s="12" t="s">
        <v>52</v>
      </c>
    </row>
    <row r="86" spans="1:78" hidden="1">
      <c r="B86" s="12"/>
      <c r="C86" s="12"/>
      <c r="D86" s="12"/>
      <c r="E86" s="12" t="str">
        <f>データ!AI6</f>
        <v/>
      </c>
      <c r="F86" s="12" t="s">
        <v>41</v>
      </c>
      <c r="G86" s="12" t="s">
        <v>41</v>
      </c>
      <c r="H86" s="12" t="str">
        <f>データ!BP6</f>
        <v>【430.60】</v>
      </c>
      <c r="I86" s="12" t="str">
        <f>データ!CA6</f>
        <v>【36.30】</v>
      </c>
      <c r="J86" s="12" t="str">
        <f>データ!CL6</f>
        <v>【490.99】</v>
      </c>
      <c r="K86" s="12" t="str">
        <f>データ!CW6</f>
        <v>【42.82】</v>
      </c>
      <c r="L86" s="12" t="str">
        <f>データ!DH6</f>
        <v>【90.04】</v>
      </c>
      <c r="M86" s="12" t="s">
        <v>41</v>
      </c>
      <c r="N86" s="12" t="s">
        <v>41</v>
      </c>
      <c r="O86" s="12" t="str">
        <f>データ!EO6</f>
        <v>【0.00】</v>
      </c>
    </row>
  </sheetData>
  <sheetProtection algorithmName="SHA-512" hashValue="DAOyVoLmWysJIjG5hmjaMhIZAr/FZ5X05P6np6DKtFxyLZdAeFlV7WpRB3tOIMzoj/KepxunleQToZrqWwEw6g==" saltValue="3Z6Vs8gjK/LH5XoGZks+gQ=="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54</v>
      </c>
      <c r="Y1" s="79">
        <v>1</v>
      </c>
      <c r="Z1" s="79">
        <v>1</v>
      </c>
      <c r="AA1" s="79">
        <v>1</v>
      </c>
      <c r="AB1" s="79">
        <v>1</v>
      </c>
      <c r="AC1" s="79">
        <v>1</v>
      </c>
      <c r="AD1" s="79">
        <v>1</v>
      </c>
      <c r="AE1" s="79">
        <v>1</v>
      </c>
      <c r="AF1" s="79">
        <v>1</v>
      </c>
      <c r="AG1" s="79">
        <v>1</v>
      </c>
      <c r="AH1" s="79">
        <v>1</v>
      </c>
      <c r="AI1" s="79"/>
      <c r="AJ1" s="79">
        <v>1</v>
      </c>
      <c r="AK1" s="79">
        <v>1</v>
      </c>
      <c r="AL1" s="79">
        <v>1</v>
      </c>
      <c r="AM1" s="79">
        <v>1</v>
      </c>
      <c r="AN1" s="79">
        <v>1</v>
      </c>
      <c r="AO1" s="79">
        <v>1</v>
      </c>
      <c r="AP1" s="79">
        <v>1</v>
      </c>
      <c r="AQ1" s="79">
        <v>1</v>
      </c>
      <c r="AR1" s="79">
        <v>1</v>
      </c>
      <c r="AS1" s="79">
        <v>1</v>
      </c>
      <c r="AT1" s="79"/>
      <c r="AU1" s="79">
        <v>1</v>
      </c>
      <c r="AV1" s="79">
        <v>1</v>
      </c>
      <c r="AW1" s="79">
        <v>1</v>
      </c>
      <c r="AX1" s="79">
        <v>1</v>
      </c>
      <c r="AY1" s="79">
        <v>1</v>
      </c>
      <c r="AZ1" s="79">
        <v>1</v>
      </c>
      <c r="BA1" s="79">
        <v>1</v>
      </c>
      <c r="BB1" s="79">
        <v>1</v>
      </c>
      <c r="BC1" s="79">
        <v>1</v>
      </c>
      <c r="BD1" s="79">
        <v>1</v>
      </c>
      <c r="BE1" s="79"/>
      <c r="BF1" s="79">
        <v>1</v>
      </c>
      <c r="BG1" s="79">
        <v>1</v>
      </c>
      <c r="BH1" s="79">
        <v>1</v>
      </c>
      <c r="BI1" s="79">
        <v>1</v>
      </c>
      <c r="BJ1" s="79">
        <v>1</v>
      </c>
      <c r="BK1" s="79">
        <v>1</v>
      </c>
      <c r="BL1" s="79">
        <v>1</v>
      </c>
      <c r="BM1" s="79">
        <v>1</v>
      </c>
      <c r="BN1" s="79">
        <v>1</v>
      </c>
      <c r="BO1" s="79">
        <v>1</v>
      </c>
      <c r="BP1" s="79"/>
      <c r="BQ1" s="79">
        <v>1</v>
      </c>
      <c r="BR1" s="79">
        <v>1</v>
      </c>
      <c r="BS1" s="79">
        <v>1</v>
      </c>
      <c r="BT1" s="79">
        <v>1</v>
      </c>
      <c r="BU1" s="79">
        <v>1</v>
      </c>
      <c r="BV1" s="79">
        <v>1</v>
      </c>
      <c r="BW1" s="79">
        <v>1</v>
      </c>
      <c r="BX1" s="79">
        <v>1</v>
      </c>
      <c r="BY1" s="79">
        <v>1</v>
      </c>
      <c r="BZ1" s="79">
        <v>1</v>
      </c>
      <c r="CA1" s="79"/>
      <c r="CB1" s="79">
        <v>1</v>
      </c>
      <c r="CC1" s="79">
        <v>1</v>
      </c>
      <c r="CD1" s="79">
        <v>1</v>
      </c>
      <c r="CE1" s="79">
        <v>1</v>
      </c>
      <c r="CF1" s="79">
        <v>1</v>
      </c>
      <c r="CG1" s="79">
        <v>1</v>
      </c>
      <c r="CH1" s="79">
        <v>1</v>
      </c>
      <c r="CI1" s="79">
        <v>1</v>
      </c>
      <c r="CJ1" s="79">
        <v>1</v>
      </c>
      <c r="CK1" s="79">
        <v>1</v>
      </c>
      <c r="CL1" s="79"/>
      <c r="CM1" s="79">
        <v>1</v>
      </c>
      <c r="CN1" s="79">
        <v>1</v>
      </c>
      <c r="CO1" s="79">
        <v>1</v>
      </c>
      <c r="CP1" s="79">
        <v>1</v>
      </c>
      <c r="CQ1" s="79">
        <v>1</v>
      </c>
      <c r="CR1" s="79">
        <v>1</v>
      </c>
      <c r="CS1" s="79">
        <v>1</v>
      </c>
      <c r="CT1" s="79">
        <v>1</v>
      </c>
      <c r="CU1" s="79">
        <v>1</v>
      </c>
      <c r="CV1" s="79">
        <v>1</v>
      </c>
      <c r="CW1" s="79"/>
      <c r="CX1" s="79">
        <v>1</v>
      </c>
      <c r="CY1" s="79">
        <v>1</v>
      </c>
      <c r="CZ1" s="79">
        <v>1</v>
      </c>
      <c r="DA1" s="79">
        <v>1</v>
      </c>
      <c r="DB1" s="79">
        <v>1</v>
      </c>
      <c r="DC1" s="79">
        <v>1</v>
      </c>
      <c r="DD1" s="79">
        <v>1</v>
      </c>
      <c r="DE1" s="79">
        <v>1</v>
      </c>
      <c r="DF1" s="79">
        <v>1</v>
      </c>
      <c r="DG1" s="79">
        <v>1</v>
      </c>
      <c r="DH1" s="79"/>
      <c r="DI1" s="79">
        <v>1</v>
      </c>
      <c r="DJ1" s="79">
        <v>1</v>
      </c>
      <c r="DK1" s="79">
        <v>1</v>
      </c>
      <c r="DL1" s="79">
        <v>1</v>
      </c>
      <c r="DM1" s="79">
        <v>1</v>
      </c>
      <c r="DN1" s="79">
        <v>1</v>
      </c>
      <c r="DO1" s="79">
        <v>1</v>
      </c>
      <c r="DP1" s="79">
        <v>1</v>
      </c>
      <c r="DQ1" s="79">
        <v>1</v>
      </c>
      <c r="DR1" s="79">
        <v>1</v>
      </c>
      <c r="DS1" s="79"/>
      <c r="DT1" s="79">
        <v>1</v>
      </c>
      <c r="DU1" s="79">
        <v>1</v>
      </c>
      <c r="DV1" s="79">
        <v>1</v>
      </c>
      <c r="DW1" s="79">
        <v>1</v>
      </c>
      <c r="DX1" s="79">
        <v>1</v>
      </c>
      <c r="DY1" s="79">
        <v>1</v>
      </c>
      <c r="DZ1" s="79">
        <v>1</v>
      </c>
      <c r="EA1" s="79">
        <v>1</v>
      </c>
      <c r="EB1" s="79">
        <v>1</v>
      </c>
      <c r="EC1" s="79">
        <v>1</v>
      </c>
      <c r="ED1" s="79"/>
      <c r="EE1" s="79">
        <v>1</v>
      </c>
      <c r="EF1" s="79">
        <v>1</v>
      </c>
      <c r="EG1" s="79">
        <v>1</v>
      </c>
      <c r="EH1" s="79">
        <v>1</v>
      </c>
      <c r="EI1" s="79">
        <v>1</v>
      </c>
      <c r="EJ1" s="79">
        <v>1</v>
      </c>
      <c r="EK1" s="79">
        <v>1</v>
      </c>
      <c r="EL1" s="79">
        <v>1</v>
      </c>
      <c r="EM1" s="79">
        <v>1</v>
      </c>
      <c r="EN1" s="79">
        <v>1</v>
      </c>
      <c r="EO1" s="79"/>
    </row>
    <row r="2" spans="1:145">
      <c r="A2" s="60" t="s">
        <v>56</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5">
      <c r="A3" s="60" t="s">
        <v>19</v>
      </c>
      <c r="B3" s="62" t="s">
        <v>34</v>
      </c>
      <c r="C3" s="62" t="s">
        <v>58</v>
      </c>
      <c r="D3" s="62" t="s">
        <v>59</v>
      </c>
      <c r="E3" s="62" t="s">
        <v>6</v>
      </c>
      <c r="F3" s="62" t="s">
        <v>5</v>
      </c>
      <c r="G3" s="62" t="s">
        <v>24</v>
      </c>
      <c r="H3" s="69" t="s">
        <v>55</v>
      </c>
      <c r="I3" s="72"/>
      <c r="J3" s="72"/>
      <c r="K3" s="72"/>
      <c r="L3" s="72"/>
      <c r="M3" s="72"/>
      <c r="N3" s="72"/>
      <c r="O3" s="72"/>
      <c r="P3" s="72"/>
      <c r="Q3" s="72"/>
      <c r="R3" s="72"/>
      <c r="S3" s="72"/>
      <c r="T3" s="72"/>
      <c r="U3" s="72"/>
      <c r="V3" s="72"/>
      <c r="W3" s="72"/>
      <c r="X3" s="77"/>
      <c r="Y3" s="80" t="s">
        <v>53</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9</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60" t="s">
        <v>60</v>
      </c>
      <c r="B4" s="63"/>
      <c r="C4" s="63"/>
      <c r="D4" s="63"/>
      <c r="E4" s="63"/>
      <c r="F4" s="63"/>
      <c r="G4" s="63"/>
      <c r="H4" s="70"/>
      <c r="I4" s="73"/>
      <c r="J4" s="73"/>
      <c r="K4" s="73"/>
      <c r="L4" s="73"/>
      <c r="M4" s="73"/>
      <c r="N4" s="73"/>
      <c r="O4" s="73"/>
      <c r="P4" s="73"/>
      <c r="Q4" s="73"/>
      <c r="R4" s="73"/>
      <c r="S4" s="73"/>
      <c r="T4" s="73"/>
      <c r="U4" s="73"/>
      <c r="V4" s="73"/>
      <c r="W4" s="73"/>
      <c r="X4" s="78"/>
      <c r="Y4" s="81" t="s">
        <v>26</v>
      </c>
      <c r="Z4" s="81"/>
      <c r="AA4" s="81"/>
      <c r="AB4" s="81"/>
      <c r="AC4" s="81"/>
      <c r="AD4" s="81"/>
      <c r="AE4" s="81"/>
      <c r="AF4" s="81"/>
      <c r="AG4" s="81"/>
      <c r="AH4" s="81"/>
      <c r="AI4" s="81"/>
      <c r="AJ4" s="81" t="s">
        <v>46</v>
      </c>
      <c r="AK4" s="81"/>
      <c r="AL4" s="81"/>
      <c r="AM4" s="81"/>
      <c r="AN4" s="81"/>
      <c r="AO4" s="81"/>
      <c r="AP4" s="81"/>
      <c r="AQ4" s="81"/>
      <c r="AR4" s="81"/>
      <c r="AS4" s="81"/>
      <c r="AT4" s="81"/>
      <c r="AU4" s="81" t="s">
        <v>29</v>
      </c>
      <c r="AV4" s="81"/>
      <c r="AW4" s="81"/>
      <c r="AX4" s="81"/>
      <c r="AY4" s="81"/>
      <c r="AZ4" s="81"/>
      <c r="BA4" s="81"/>
      <c r="BB4" s="81"/>
      <c r="BC4" s="81"/>
      <c r="BD4" s="81"/>
      <c r="BE4" s="81"/>
      <c r="BF4" s="81" t="s">
        <v>61</v>
      </c>
      <c r="BG4" s="81"/>
      <c r="BH4" s="81"/>
      <c r="BI4" s="81"/>
      <c r="BJ4" s="81"/>
      <c r="BK4" s="81"/>
      <c r="BL4" s="81"/>
      <c r="BM4" s="81"/>
      <c r="BN4" s="81"/>
      <c r="BO4" s="81"/>
      <c r="BP4" s="81"/>
      <c r="BQ4" s="81" t="s">
        <v>15</v>
      </c>
      <c r="BR4" s="81"/>
      <c r="BS4" s="81"/>
      <c r="BT4" s="81"/>
      <c r="BU4" s="81"/>
      <c r="BV4" s="81"/>
      <c r="BW4" s="81"/>
      <c r="BX4" s="81"/>
      <c r="BY4" s="81"/>
      <c r="BZ4" s="81"/>
      <c r="CA4" s="81"/>
      <c r="CB4" s="81" t="s">
        <v>62</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c r="A5" s="60" t="s">
        <v>69</v>
      </c>
      <c r="B5" s="64"/>
      <c r="C5" s="64"/>
      <c r="D5" s="64"/>
      <c r="E5" s="64"/>
      <c r="F5" s="64"/>
      <c r="G5" s="64"/>
      <c r="H5" s="71" t="s">
        <v>57</v>
      </c>
      <c r="I5" s="71" t="s">
        <v>70</v>
      </c>
      <c r="J5" s="71" t="s">
        <v>71</v>
      </c>
      <c r="K5" s="71" t="s">
        <v>72</v>
      </c>
      <c r="L5" s="71" t="s">
        <v>73</v>
      </c>
      <c r="M5" s="71" t="s">
        <v>7</v>
      </c>
      <c r="N5" s="71" t="s">
        <v>74</v>
      </c>
      <c r="O5" s="71" t="s">
        <v>75</v>
      </c>
      <c r="P5" s="71" t="s">
        <v>76</v>
      </c>
      <c r="Q5" s="71" t="s">
        <v>77</v>
      </c>
      <c r="R5" s="71" t="s">
        <v>78</v>
      </c>
      <c r="S5" s="71" t="s">
        <v>79</v>
      </c>
      <c r="T5" s="71" t="s">
        <v>80</v>
      </c>
      <c r="U5" s="71" t="s">
        <v>63</v>
      </c>
      <c r="V5" s="71" t="s">
        <v>81</v>
      </c>
      <c r="W5" s="71" t="s">
        <v>82</v>
      </c>
      <c r="X5" s="71" t="s">
        <v>83</v>
      </c>
      <c r="Y5" s="71" t="s">
        <v>84</v>
      </c>
      <c r="Z5" s="71" t="s">
        <v>85</v>
      </c>
      <c r="AA5" s="71" t="s">
        <v>86</v>
      </c>
      <c r="AB5" s="71" t="s">
        <v>87</v>
      </c>
      <c r="AC5" s="71" t="s">
        <v>88</v>
      </c>
      <c r="AD5" s="71" t="s">
        <v>89</v>
      </c>
      <c r="AE5" s="71" t="s">
        <v>91</v>
      </c>
      <c r="AF5" s="71" t="s">
        <v>92</v>
      </c>
      <c r="AG5" s="71" t="s">
        <v>93</v>
      </c>
      <c r="AH5" s="71" t="s">
        <v>94</v>
      </c>
      <c r="AI5" s="71" t="s">
        <v>44</v>
      </c>
      <c r="AJ5" s="71" t="s">
        <v>84</v>
      </c>
      <c r="AK5" s="71" t="s">
        <v>85</v>
      </c>
      <c r="AL5" s="71" t="s">
        <v>86</v>
      </c>
      <c r="AM5" s="71" t="s">
        <v>87</v>
      </c>
      <c r="AN5" s="71" t="s">
        <v>88</v>
      </c>
      <c r="AO5" s="71" t="s">
        <v>89</v>
      </c>
      <c r="AP5" s="71" t="s">
        <v>91</v>
      </c>
      <c r="AQ5" s="71" t="s">
        <v>92</v>
      </c>
      <c r="AR5" s="71" t="s">
        <v>93</v>
      </c>
      <c r="AS5" s="71" t="s">
        <v>94</v>
      </c>
      <c r="AT5" s="71" t="s">
        <v>90</v>
      </c>
      <c r="AU5" s="71" t="s">
        <v>84</v>
      </c>
      <c r="AV5" s="71" t="s">
        <v>85</v>
      </c>
      <c r="AW5" s="71" t="s">
        <v>86</v>
      </c>
      <c r="AX5" s="71" t="s">
        <v>87</v>
      </c>
      <c r="AY5" s="71" t="s">
        <v>88</v>
      </c>
      <c r="AZ5" s="71" t="s">
        <v>89</v>
      </c>
      <c r="BA5" s="71" t="s">
        <v>91</v>
      </c>
      <c r="BB5" s="71" t="s">
        <v>92</v>
      </c>
      <c r="BC5" s="71" t="s">
        <v>93</v>
      </c>
      <c r="BD5" s="71" t="s">
        <v>94</v>
      </c>
      <c r="BE5" s="71" t="s">
        <v>90</v>
      </c>
      <c r="BF5" s="71" t="s">
        <v>84</v>
      </c>
      <c r="BG5" s="71" t="s">
        <v>85</v>
      </c>
      <c r="BH5" s="71" t="s">
        <v>86</v>
      </c>
      <c r="BI5" s="71" t="s">
        <v>87</v>
      </c>
      <c r="BJ5" s="71" t="s">
        <v>88</v>
      </c>
      <c r="BK5" s="71" t="s">
        <v>89</v>
      </c>
      <c r="BL5" s="71" t="s">
        <v>91</v>
      </c>
      <c r="BM5" s="71" t="s">
        <v>92</v>
      </c>
      <c r="BN5" s="71" t="s">
        <v>93</v>
      </c>
      <c r="BO5" s="71" t="s">
        <v>94</v>
      </c>
      <c r="BP5" s="71" t="s">
        <v>90</v>
      </c>
      <c r="BQ5" s="71" t="s">
        <v>84</v>
      </c>
      <c r="BR5" s="71" t="s">
        <v>85</v>
      </c>
      <c r="BS5" s="71" t="s">
        <v>86</v>
      </c>
      <c r="BT5" s="71" t="s">
        <v>87</v>
      </c>
      <c r="BU5" s="71" t="s">
        <v>88</v>
      </c>
      <c r="BV5" s="71" t="s">
        <v>89</v>
      </c>
      <c r="BW5" s="71" t="s">
        <v>91</v>
      </c>
      <c r="BX5" s="71" t="s">
        <v>92</v>
      </c>
      <c r="BY5" s="71" t="s">
        <v>93</v>
      </c>
      <c r="BZ5" s="71" t="s">
        <v>94</v>
      </c>
      <c r="CA5" s="71" t="s">
        <v>90</v>
      </c>
      <c r="CB5" s="71" t="s">
        <v>84</v>
      </c>
      <c r="CC5" s="71" t="s">
        <v>85</v>
      </c>
      <c r="CD5" s="71" t="s">
        <v>86</v>
      </c>
      <c r="CE5" s="71" t="s">
        <v>87</v>
      </c>
      <c r="CF5" s="71" t="s">
        <v>88</v>
      </c>
      <c r="CG5" s="71" t="s">
        <v>89</v>
      </c>
      <c r="CH5" s="71" t="s">
        <v>91</v>
      </c>
      <c r="CI5" s="71" t="s">
        <v>92</v>
      </c>
      <c r="CJ5" s="71" t="s">
        <v>93</v>
      </c>
      <c r="CK5" s="71" t="s">
        <v>94</v>
      </c>
      <c r="CL5" s="71" t="s">
        <v>90</v>
      </c>
      <c r="CM5" s="71" t="s">
        <v>84</v>
      </c>
      <c r="CN5" s="71" t="s">
        <v>85</v>
      </c>
      <c r="CO5" s="71" t="s">
        <v>86</v>
      </c>
      <c r="CP5" s="71" t="s">
        <v>87</v>
      </c>
      <c r="CQ5" s="71" t="s">
        <v>88</v>
      </c>
      <c r="CR5" s="71" t="s">
        <v>89</v>
      </c>
      <c r="CS5" s="71" t="s">
        <v>91</v>
      </c>
      <c r="CT5" s="71" t="s">
        <v>92</v>
      </c>
      <c r="CU5" s="71" t="s">
        <v>93</v>
      </c>
      <c r="CV5" s="71" t="s">
        <v>94</v>
      </c>
      <c r="CW5" s="71" t="s">
        <v>90</v>
      </c>
      <c r="CX5" s="71" t="s">
        <v>84</v>
      </c>
      <c r="CY5" s="71" t="s">
        <v>85</v>
      </c>
      <c r="CZ5" s="71" t="s">
        <v>86</v>
      </c>
      <c r="DA5" s="71" t="s">
        <v>87</v>
      </c>
      <c r="DB5" s="71" t="s">
        <v>88</v>
      </c>
      <c r="DC5" s="71" t="s">
        <v>89</v>
      </c>
      <c r="DD5" s="71" t="s">
        <v>91</v>
      </c>
      <c r="DE5" s="71" t="s">
        <v>92</v>
      </c>
      <c r="DF5" s="71" t="s">
        <v>93</v>
      </c>
      <c r="DG5" s="71" t="s">
        <v>94</v>
      </c>
      <c r="DH5" s="71" t="s">
        <v>90</v>
      </c>
      <c r="DI5" s="71" t="s">
        <v>84</v>
      </c>
      <c r="DJ5" s="71" t="s">
        <v>85</v>
      </c>
      <c r="DK5" s="71" t="s">
        <v>86</v>
      </c>
      <c r="DL5" s="71" t="s">
        <v>87</v>
      </c>
      <c r="DM5" s="71" t="s">
        <v>88</v>
      </c>
      <c r="DN5" s="71" t="s">
        <v>89</v>
      </c>
      <c r="DO5" s="71" t="s">
        <v>91</v>
      </c>
      <c r="DP5" s="71" t="s">
        <v>92</v>
      </c>
      <c r="DQ5" s="71" t="s">
        <v>93</v>
      </c>
      <c r="DR5" s="71" t="s">
        <v>94</v>
      </c>
      <c r="DS5" s="71" t="s">
        <v>90</v>
      </c>
      <c r="DT5" s="71" t="s">
        <v>84</v>
      </c>
      <c r="DU5" s="71" t="s">
        <v>85</v>
      </c>
      <c r="DV5" s="71" t="s">
        <v>86</v>
      </c>
      <c r="DW5" s="71" t="s">
        <v>87</v>
      </c>
      <c r="DX5" s="71" t="s">
        <v>88</v>
      </c>
      <c r="DY5" s="71" t="s">
        <v>89</v>
      </c>
      <c r="DZ5" s="71" t="s">
        <v>91</v>
      </c>
      <c r="EA5" s="71" t="s">
        <v>92</v>
      </c>
      <c r="EB5" s="71" t="s">
        <v>93</v>
      </c>
      <c r="EC5" s="71" t="s">
        <v>94</v>
      </c>
      <c r="ED5" s="71" t="s">
        <v>90</v>
      </c>
      <c r="EE5" s="71" t="s">
        <v>84</v>
      </c>
      <c r="EF5" s="71" t="s">
        <v>85</v>
      </c>
      <c r="EG5" s="71" t="s">
        <v>86</v>
      </c>
      <c r="EH5" s="71" t="s">
        <v>87</v>
      </c>
      <c r="EI5" s="71" t="s">
        <v>88</v>
      </c>
      <c r="EJ5" s="71" t="s">
        <v>89</v>
      </c>
      <c r="EK5" s="71" t="s">
        <v>91</v>
      </c>
      <c r="EL5" s="71" t="s">
        <v>92</v>
      </c>
      <c r="EM5" s="71" t="s">
        <v>93</v>
      </c>
      <c r="EN5" s="71" t="s">
        <v>94</v>
      </c>
      <c r="EO5" s="71" t="s">
        <v>90</v>
      </c>
    </row>
    <row r="6" spans="1:145" s="59" customFormat="1">
      <c r="A6" s="60" t="s">
        <v>95</v>
      </c>
      <c r="B6" s="65">
        <f t="shared" ref="B6:X6" si="1">B7</f>
        <v>2020</v>
      </c>
      <c r="C6" s="65">
        <f t="shared" si="1"/>
        <v>74071</v>
      </c>
      <c r="D6" s="65">
        <f t="shared" si="1"/>
        <v>47</v>
      </c>
      <c r="E6" s="65">
        <f t="shared" si="1"/>
        <v>17</v>
      </c>
      <c r="F6" s="65">
        <f t="shared" si="1"/>
        <v>7</v>
      </c>
      <c r="G6" s="65">
        <f t="shared" si="1"/>
        <v>0</v>
      </c>
      <c r="H6" s="65" t="str">
        <f t="shared" si="1"/>
        <v>福島県　磐梯町</v>
      </c>
      <c r="I6" s="65" t="str">
        <f t="shared" si="1"/>
        <v>法非適用</v>
      </c>
      <c r="J6" s="65" t="str">
        <f t="shared" si="1"/>
        <v>下水道事業</v>
      </c>
      <c r="K6" s="65" t="str">
        <f t="shared" si="1"/>
        <v>林業集落排水</v>
      </c>
      <c r="L6" s="65" t="str">
        <f t="shared" si="1"/>
        <v>G2</v>
      </c>
      <c r="M6" s="65" t="str">
        <f t="shared" si="1"/>
        <v>非設置</v>
      </c>
      <c r="N6" s="74" t="str">
        <f t="shared" si="1"/>
        <v>-</v>
      </c>
      <c r="O6" s="74" t="str">
        <f t="shared" si="1"/>
        <v>該当数値なし</v>
      </c>
      <c r="P6" s="74">
        <f t="shared" si="1"/>
        <v>6.31</v>
      </c>
      <c r="Q6" s="74">
        <f t="shared" si="1"/>
        <v>100</v>
      </c>
      <c r="R6" s="74">
        <f t="shared" si="1"/>
        <v>3072</v>
      </c>
      <c r="S6" s="74">
        <f t="shared" si="1"/>
        <v>3407</v>
      </c>
      <c r="T6" s="74">
        <f t="shared" si="1"/>
        <v>59.77</v>
      </c>
      <c r="U6" s="74">
        <f t="shared" si="1"/>
        <v>57</v>
      </c>
      <c r="V6" s="74">
        <f t="shared" si="1"/>
        <v>213</v>
      </c>
      <c r="W6" s="74">
        <f t="shared" si="1"/>
        <v>0.12</v>
      </c>
      <c r="X6" s="74">
        <f t="shared" si="1"/>
        <v>1775</v>
      </c>
      <c r="Y6" s="82">
        <f t="shared" ref="Y6:AH6" si="2">IF(Y7="",NA(),Y7)</f>
        <v>55.46</v>
      </c>
      <c r="Z6" s="82">
        <f t="shared" si="2"/>
        <v>81.900000000000006</v>
      </c>
      <c r="AA6" s="82">
        <f t="shared" si="2"/>
        <v>82.41</v>
      </c>
      <c r="AB6" s="82">
        <f t="shared" si="2"/>
        <v>78.5</v>
      </c>
      <c r="AC6" s="82">
        <f t="shared" si="2"/>
        <v>82.9</v>
      </c>
      <c r="AD6" s="74" t="e">
        <f t="shared" si="2"/>
        <v>#N/A</v>
      </c>
      <c r="AE6" s="74" t="e">
        <f t="shared" si="2"/>
        <v>#N/A</v>
      </c>
      <c r="AF6" s="74" t="e">
        <f t="shared" si="2"/>
        <v>#N/A</v>
      </c>
      <c r="AG6" s="74" t="e">
        <f t="shared" si="2"/>
        <v>#N/A</v>
      </c>
      <c r="AH6" s="74" t="e">
        <f t="shared" si="2"/>
        <v>#N/A</v>
      </c>
      <c r="AI6" s="74" t="str">
        <f>IF(AI7="","",IF(AI7="-","【-】","【"&amp;SUBSTITUTE(TEXT(AI7,"#,##0.00"),"-","△")&amp;"】"))</f>
        <v/>
      </c>
      <c r="AJ6" s="74" t="e">
        <f t="shared" ref="AJ6:AS6" si="3">IF(AJ7="",NA(),AJ7)</f>
        <v>#N/A</v>
      </c>
      <c r="AK6" s="74" t="e">
        <f t="shared" si="3"/>
        <v>#N/A</v>
      </c>
      <c r="AL6" s="74" t="e">
        <f t="shared" si="3"/>
        <v>#N/A</v>
      </c>
      <c r="AM6" s="74" t="e">
        <f t="shared" si="3"/>
        <v>#N/A</v>
      </c>
      <c r="AN6" s="74" t="e">
        <f t="shared" si="3"/>
        <v>#N/A</v>
      </c>
      <c r="AO6" s="74" t="e">
        <f t="shared" si="3"/>
        <v>#N/A</v>
      </c>
      <c r="AP6" s="74" t="e">
        <f t="shared" si="3"/>
        <v>#N/A</v>
      </c>
      <c r="AQ6" s="74" t="e">
        <f t="shared" si="3"/>
        <v>#N/A</v>
      </c>
      <c r="AR6" s="74" t="e">
        <f t="shared" si="3"/>
        <v>#N/A</v>
      </c>
      <c r="AS6" s="74" t="e">
        <f t="shared" si="3"/>
        <v>#N/A</v>
      </c>
      <c r="AT6" s="74" t="str">
        <f>IF(AT7="","",IF(AT7="-","【-】","【"&amp;SUBSTITUTE(TEXT(AT7,"#,##0.00"),"-","△")&amp;"】"))</f>
        <v/>
      </c>
      <c r="AU6" s="74" t="e">
        <f t="shared" ref="AU6:BD6" si="4">IF(AU7="",NA(),AU7)</f>
        <v>#N/A</v>
      </c>
      <c r="AV6" s="74" t="e">
        <f t="shared" si="4"/>
        <v>#N/A</v>
      </c>
      <c r="AW6" s="74" t="e">
        <f t="shared" si="4"/>
        <v>#N/A</v>
      </c>
      <c r="AX6" s="74" t="e">
        <f t="shared" si="4"/>
        <v>#N/A</v>
      </c>
      <c r="AY6" s="74" t="e">
        <f t="shared" si="4"/>
        <v>#N/A</v>
      </c>
      <c r="AZ6" s="74" t="e">
        <f t="shared" si="4"/>
        <v>#N/A</v>
      </c>
      <c r="BA6" s="74" t="e">
        <f t="shared" si="4"/>
        <v>#N/A</v>
      </c>
      <c r="BB6" s="74" t="e">
        <f t="shared" si="4"/>
        <v>#N/A</v>
      </c>
      <c r="BC6" s="74" t="e">
        <f t="shared" si="4"/>
        <v>#N/A</v>
      </c>
      <c r="BD6" s="74" t="e">
        <f t="shared" si="4"/>
        <v>#N/A</v>
      </c>
      <c r="BE6" s="74" t="str">
        <f>IF(BE7="","",IF(BE7="-","【-】","【"&amp;SUBSTITUTE(TEXT(BE7,"#,##0.00"),"-","△")&amp;"】"))</f>
        <v/>
      </c>
      <c r="BF6" s="82">
        <f t="shared" ref="BF6:BO6" si="5">IF(BF7="",NA(),BF7)</f>
        <v>2914.82</v>
      </c>
      <c r="BG6" s="74">
        <f t="shared" si="5"/>
        <v>0</v>
      </c>
      <c r="BH6" s="74">
        <f t="shared" si="5"/>
        <v>0</v>
      </c>
      <c r="BI6" s="74">
        <f t="shared" si="5"/>
        <v>0</v>
      </c>
      <c r="BJ6" s="74">
        <f t="shared" si="5"/>
        <v>0</v>
      </c>
      <c r="BK6" s="82">
        <f t="shared" si="5"/>
        <v>776.75</v>
      </c>
      <c r="BL6" s="82">
        <f t="shared" si="5"/>
        <v>438.26</v>
      </c>
      <c r="BM6" s="82">
        <f t="shared" si="5"/>
        <v>506.14</v>
      </c>
      <c r="BN6" s="82">
        <f t="shared" si="5"/>
        <v>544.96</v>
      </c>
      <c r="BO6" s="82">
        <f t="shared" si="5"/>
        <v>406.44</v>
      </c>
      <c r="BP6" s="74" t="str">
        <f>IF(BP7="","",IF(BP7="-","【-】","【"&amp;SUBSTITUTE(TEXT(BP7,"#,##0.00"),"-","△")&amp;"】"))</f>
        <v>【430.60】</v>
      </c>
      <c r="BQ6" s="82">
        <f t="shared" ref="BQ6:BZ6" si="6">IF(BQ7="",NA(),BQ7)</f>
        <v>30.5</v>
      </c>
      <c r="BR6" s="82">
        <f t="shared" si="6"/>
        <v>52.9</v>
      </c>
      <c r="BS6" s="82">
        <f t="shared" si="6"/>
        <v>55.12</v>
      </c>
      <c r="BT6" s="82">
        <f t="shared" si="6"/>
        <v>48.9</v>
      </c>
      <c r="BU6" s="82">
        <f t="shared" si="6"/>
        <v>55.39</v>
      </c>
      <c r="BV6" s="82">
        <f t="shared" si="6"/>
        <v>38.49</v>
      </c>
      <c r="BW6" s="82">
        <f t="shared" si="6"/>
        <v>39.86</v>
      </c>
      <c r="BX6" s="82">
        <f t="shared" si="6"/>
        <v>35.86</v>
      </c>
      <c r="BY6" s="82">
        <f t="shared" si="6"/>
        <v>42.51</v>
      </c>
      <c r="BZ6" s="82">
        <f t="shared" si="6"/>
        <v>35.93</v>
      </c>
      <c r="CA6" s="74" t="str">
        <f>IF(CA7="","",IF(CA7="-","【-】","【"&amp;SUBSTITUTE(TEXT(CA7,"#,##0.00"),"-","△")&amp;"】"))</f>
        <v>【36.30】</v>
      </c>
      <c r="CB6" s="82">
        <f t="shared" ref="CB6:CK6" si="7">IF(CB7="",NA(),CB7)</f>
        <v>948.8</v>
      </c>
      <c r="CC6" s="82">
        <f t="shared" si="7"/>
        <v>544.4</v>
      </c>
      <c r="CD6" s="82">
        <f t="shared" si="7"/>
        <v>561.70000000000005</v>
      </c>
      <c r="CE6" s="82">
        <f t="shared" si="7"/>
        <v>633.1</v>
      </c>
      <c r="CF6" s="82">
        <f t="shared" si="7"/>
        <v>400.47</v>
      </c>
      <c r="CG6" s="82">
        <f t="shared" si="7"/>
        <v>479.21</v>
      </c>
      <c r="CH6" s="82">
        <f t="shared" si="7"/>
        <v>451.49</v>
      </c>
      <c r="CI6" s="82">
        <f t="shared" si="7"/>
        <v>448.63</v>
      </c>
      <c r="CJ6" s="82">
        <f t="shared" si="7"/>
        <v>447.34</v>
      </c>
      <c r="CK6" s="82">
        <f t="shared" si="7"/>
        <v>499.55</v>
      </c>
      <c r="CL6" s="74" t="str">
        <f>IF(CL7="","",IF(CL7="-","【-】","【"&amp;SUBSTITUTE(TEXT(CL7,"#,##0.00"),"-","△")&amp;"】"))</f>
        <v>【490.99】</v>
      </c>
      <c r="CM6" s="82">
        <f t="shared" ref="CM6:CV6" si="8">IF(CM7="",NA(),CM7)</f>
        <v>27.84</v>
      </c>
      <c r="CN6" s="82">
        <f t="shared" si="8"/>
        <v>27.84</v>
      </c>
      <c r="CO6" s="82">
        <f t="shared" si="8"/>
        <v>27.84</v>
      </c>
      <c r="CP6" s="82">
        <f t="shared" si="8"/>
        <v>27.84</v>
      </c>
      <c r="CQ6" s="82">
        <f t="shared" si="8"/>
        <v>27.84</v>
      </c>
      <c r="CR6" s="82">
        <f t="shared" si="8"/>
        <v>40.53</v>
      </c>
      <c r="CS6" s="82">
        <f t="shared" si="8"/>
        <v>40.67</v>
      </c>
      <c r="CT6" s="82">
        <f t="shared" si="8"/>
        <v>48.01</v>
      </c>
      <c r="CU6" s="82">
        <f t="shared" si="8"/>
        <v>40.28</v>
      </c>
      <c r="CV6" s="82">
        <f t="shared" si="8"/>
        <v>42.48</v>
      </c>
      <c r="CW6" s="74" t="str">
        <f>IF(CW7="","",IF(CW7="-","【-】","【"&amp;SUBSTITUTE(TEXT(CW7,"#,##0.00"),"-","△")&amp;"】"))</f>
        <v>【42.82】</v>
      </c>
      <c r="CX6" s="82">
        <f t="shared" ref="CX6:DG6" si="9">IF(CX7="",NA(),CX7)</f>
        <v>100</v>
      </c>
      <c r="CY6" s="82">
        <f t="shared" si="9"/>
        <v>100</v>
      </c>
      <c r="CZ6" s="82">
        <f t="shared" si="9"/>
        <v>97.35</v>
      </c>
      <c r="DA6" s="82">
        <f t="shared" si="9"/>
        <v>100</v>
      </c>
      <c r="DB6" s="82">
        <f t="shared" si="9"/>
        <v>99.06</v>
      </c>
      <c r="DC6" s="82">
        <f t="shared" si="9"/>
        <v>90.28</v>
      </c>
      <c r="DD6" s="82">
        <f t="shared" si="9"/>
        <v>89.47</v>
      </c>
      <c r="DE6" s="82">
        <f t="shared" si="9"/>
        <v>91.18</v>
      </c>
      <c r="DF6" s="82">
        <f t="shared" si="9"/>
        <v>90.78</v>
      </c>
      <c r="DG6" s="82">
        <f t="shared" si="9"/>
        <v>90.73</v>
      </c>
      <c r="DH6" s="74" t="str">
        <f>IF(DH7="","",IF(DH7="-","【-】","【"&amp;SUBSTITUTE(TEXT(DH7,"#,##0.00"),"-","△")&amp;"】"))</f>
        <v>【90.04】</v>
      </c>
      <c r="DI6" s="74" t="e">
        <f t="shared" ref="DI6:DR6" si="10">IF(DI7="",NA(),DI7)</f>
        <v>#N/A</v>
      </c>
      <c r="DJ6" s="74" t="e">
        <f t="shared" si="10"/>
        <v>#N/A</v>
      </c>
      <c r="DK6" s="74" t="e">
        <f t="shared" si="10"/>
        <v>#N/A</v>
      </c>
      <c r="DL6" s="74" t="e">
        <f t="shared" si="10"/>
        <v>#N/A</v>
      </c>
      <c r="DM6" s="74" t="e">
        <f t="shared" si="10"/>
        <v>#N/A</v>
      </c>
      <c r="DN6" s="74" t="e">
        <f t="shared" si="10"/>
        <v>#N/A</v>
      </c>
      <c r="DO6" s="74" t="e">
        <f t="shared" si="10"/>
        <v>#N/A</v>
      </c>
      <c r="DP6" s="74" t="e">
        <f t="shared" si="10"/>
        <v>#N/A</v>
      </c>
      <c r="DQ6" s="74" t="e">
        <f t="shared" si="10"/>
        <v>#N/A</v>
      </c>
      <c r="DR6" s="74" t="e">
        <f t="shared" si="10"/>
        <v>#N/A</v>
      </c>
      <c r="DS6" s="74" t="str">
        <f>IF(DS7="","",IF(DS7="-","【-】","【"&amp;SUBSTITUTE(TEXT(DS7,"#,##0.00"),"-","△")&amp;"】"))</f>
        <v/>
      </c>
      <c r="DT6" s="74" t="e">
        <f t="shared" ref="DT6:EC6" si="11">IF(DT7="",NA(),DT7)</f>
        <v>#N/A</v>
      </c>
      <c r="DU6" s="74" t="e">
        <f t="shared" si="11"/>
        <v>#N/A</v>
      </c>
      <c r="DV6" s="74" t="e">
        <f t="shared" si="11"/>
        <v>#N/A</v>
      </c>
      <c r="DW6" s="74" t="e">
        <f t="shared" si="11"/>
        <v>#N/A</v>
      </c>
      <c r="DX6" s="74" t="e">
        <f t="shared" si="11"/>
        <v>#N/A</v>
      </c>
      <c r="DY6" s="74" t="e">
        <f t="shared" si="11"/>
        <v>#N/A</v>
      </c>
      <c r="DZ6" s="74" t="e">
        <f t="shared" si="11"/>
        <v>#N/A</v>
      </c>
      <c r="EA6" s="74" t="e">
        <f t="shared" si="11"/>
        <v>#N/A</v>
      </c>
      <c r="EB6" s="74" t="e">
        <f t="shared" si="11"/>
        <v>#N/A</v>
      </c>
      <c r="EC6" s="74" t="e">
        <f t="shared" si="11"/>
        <v>#N/A</v>
      </c>
      <c r="ED6" s="74" t="str">
        <f>IF(ED7="","",IF(ED7="-","【-】","【"&amp;SUBSTITUTE(TEXT(ED7,"#,##0.00"),"-","△")&amp;"】"))</f>
        <v/>
      </c>
      <c r="EE6" s="74">
        <f t="shared" ref="EE6:EN6" si="12">IF(EE7="",NA(),EE7)</f>
        <v>0</v>
      </c>
      <c r="EF6" s="74">
        <f t="shared" si="12"/>
        <v>0</v>
      </c>
      <c r="EG6" s="74">
        <f t="shared" si="12"/>
        <v>0</v>
      </c>
      <c r="EH6" s="74">
        <f t="shared" si="12"/>
        <v>0</v>
      </c>
      <c r="EI6" s="74">
        <f t="shared" si="12"/>
        <v>0</v>
      </c>
      <c r="EJ6" s="82">
        <f t="shared" si="12"/>
        <v>2.e-002</v>
      </c>
      <c r="EK6" s="74">
        <f t="shared" si="12"/>
        <v>0</v>
      </c>
      <c r="EL6" s="74">
        <f t="shared" si="12"/>
        <v>0</v>
      </c>
      <c r="EM6" s="74">
        <f t="shared" si="12"/>
        <v>0</v>
      </c>
      <c r="EN6" s="74">
        <f t="shared" si="12"/>
        <v>0</v>
      </c>
      <c r="EO6" s="74" t="str">
        <f>IF(EO7="","",IF(EO7="-","【-】","【"&amp;SUBSTITUTE(TEXT(EO7,"#,##0.00"),"-","△")&amp;"】"))</f>
        <v>【0.00】</v>
      </c>
    </row>
    <row r="7" spans="1:145" s="59" customFormat="1">
      <c r="A7" s="60"/>
      <c r="B7" s="66">
        <v>2020</v>
      </c>
      <c r="C7" s="66">
        <v>74071</v>
      </c>
      <c r="D7" s="66">
        <v>47</v>
      </c>
      <c r="E7" s="66">
        <v>17</v>
      </c>
      <c r="F7" s="66">
        <v>7</v>
      </c>
      <c r="G7" s="66">
        <v>0</v>
      </c>
      <c r="H7" s="66" t="s">
        <v>96</v>
      </c>
      <c r="I7" s="66" t="s">
        <v>97</v>
      </c>
      <c r="J7" s="66" t="s">
        <v>98</v>
      </c>
      <c r="K7" s="66" t="s">
        <v>99</v>
      </c>
      <c r="L7" s="66" t="s">
        <v>100</v>
      </c>
      <c r="M7" s="66" t="s">
        <v>101</v>
      </c>
      <c r="N7" s="75" t="s">
        <v>41</v>
      </c>
      <c r="O7" s="75" t="s">
        <v>102</v>
      </c>
      <c r="P7" s="75">
        <v>6.31</v>
      </c>
      <c r="Q7" s="75">
        <v>100</v>
      </c>
      <c r="R7" s="75">
        <v>3072</v>
      </c>
      <c r="S7" s="75">
        <v>3407</v>
      </c>
      <c r="T7" s="75">
        <v>59.77</v>
      </c>
      <c r="U7" s="75">
        <v>57</v>
      </c>
      <c r="V7" s="75">
        <v>213</v>
      </c>
      <c r="W7" s="75">
        <v>0.12</v>
      </c>
      <c r="X7" s="75">
        <v>1775</v>
      </c>
      <c r="Y7" s="75">
        <v>55.46</v>
      </c>
      <c r="Z7" s="75">
        <v>81.900000000000006</v>
      </c>
      <c r="AA7" s="75">
        <v>82.41</v>
      </c>
      <c r="AB7" s="75">
        <v>78.5</v>
      </c>
      <c r="AC7" s="75">
        <v>82.9</v>
      </c>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v>2914.82</v>
      </c>
      <c r="BG7" s="75">
        <v>0</v>
      </c>
      <c r="BH7" s="75">
        <v>0</v>
      </c>
      <c r="BI7" s="75">
        <v>0</v>
      </c>
      <c r="BJ7" s="75">
        <v>0</v>
      </c>
      <c r="BK7" s="75">
        <v>776.75</v>
      </c>
      <c r="BL7" s="75">
        <v>438.26</v>
      </c>
      <c r="BM7" s="75">
        <v>506.14</v>
      </c>
      <c r="BN7" s="75">
        <v>544.96</v>
      </c>
      <c r="BO7" s="75">
        <v>406.44</v>
      </c>
      <c r="BP7" s="75">
        <v>430.6</v>
      </c>
      <c r="BQ7" s="75">
        <v>30.5</v>
      </c>
      <c r="BR7" s="75">
        <v>52.9</v>
      </c>
      <c r="BS7" s="75">
        <v>55.12</v>
      </c>
      <c r="BT7" s="75">
        <v>48.9</v>
      </c>
      <c r="BU7" s="75">
        <v>55.39</v>
      </c>
      <c r="BV7" s="75">
        <v>38.49</v>
      </c>
      <c r="BW7" s="75">
        <v>39.86</v>
      </c>
      <c r="BX7" s="75">
        <v>35.86</v>
      </c>
      <c r="BY7" s="75">
        <v>42.51</v>
      </c>
      <c r="BZ7" s="75">
        <v>35.93</v>
      </c>
      <c r="CA7" s="75">
        <v>36.299999999999997</v>
      </c>
      <c r="CB7" s="75">
        <v>948.8</v>
      </c>
      <c r="CC7" s="75">
        <v>544.4</v>
      </c>
      <c r="CD7" s="75">
        <v>561.70000000000005</v>
      </c>
      <c r="CE7" s="75">
        <v>633.1</v>
      </c>
      <c r="CF7" s="75">
        <v>400.47</v>
      </c>
      <c r="CG7" s="75">
        <v>479.21</v>
      </c>
      <c r="CH7" s="75">
        <v>451.49</v>
      </c>
      <c r="CI7" s="75">
        <v>448.63</v>
      </c>
      <c r="CJ7" s="75">
        <v>447.34</v>
      </c>
      <c r="CK7" s="75">
        <v>499.55</v>
      </c>
      <c r="CL7" s="75">
        <v>490.99</v>
      </c>
      <c r="CM7" s="75">
        <v>27.84</v>
      </c>
      <c r="CN7" s="75">
        <v>27.84</v>
      </c>
      <c r="CO7" s="75">
        <v>27.84</v>
      </c>
      <c r="CP7" s="75">
        <v>27.84</v>
      </c>
      <c r="CQ7" s="75">
        <v>27.84</v>
      </c>
      <c r="CR7" s="75">
        <v>40.53</v>
      </c>
      <c r="CS7" s="75">
        <v>40.67</v>
      </c>
      <c r="CT7" s="75">
        <v>48.01</v>
      </c>
      <c r="CU7" s="75">
        <v>40.28</v>
      </c>
      <c r="CV7" s="75">
        <v>42.48</v>
      </c>
      <c r="CW7" s="75">
        <v>42.82</v>
      </c>
      <c r="CX7" s="75">
        <v>100</v>
      </c>
      <c r="CY7" s="75">
        <v>100</v>
      </c>
      <c r="CZ7" s="75">
        <v>97.35</v>
      </c>
      <c r="DA7" s="75">
        <v>100</v>
      </c>
      <c r="DB7" s="75">
        <v>99.06</v>
      </c>
      <c r="DC7" s="75">
        <v>90.28</v>
      </c>
      <c r="DD7" s="75">
        <v>89.47</v>
      </c>
      <c r="DE7" s="75">
        <v>91.18</v>
      </c>
      <c r="DF7" s="75">
        <v>90.78</v>
      </c>
      <c r="DG7" s="75">
        <v>90.73</v>
      </c>
      <c r="DH7" s="75">
        <v>90.04</v>
      </c>
      <c r="DI7" s="75"/>
      <c r="DJ7" s="75"/>
      <c r="DK7" s="75"/>
      <c r="DL7" s="75"/>
      <c r="DM7" s="75"/>
      <c r="DN7" s="75"/>
      <c r="DO7" s="75"/>
      <c r="DP7" s="75"/>
      <c r="DQ7" s="75"/>
      <c r="DR7" s="75"/>
      <c r="DS7" s="75"/>
      <c r="DT7" s="75"/>
      <c r="DU7" s="75"/>
      <c r="DV7" s="75"/>
      <c r="DW7" s="75"/>
      <c r="DX7" s="75"/>
      <c r="DY7" s="75"/>
      <c r="DZ7" s="75"/>
      <c r="EA7" s="75"/>
      <c r="EB7" s="75"/>
      <c r="EC7" s="75"/>
      <c r="ED7" s="75"/>
      <c r="EE7" s="75">
        <v>0</v>
      </c>
      <c r="EF7" s="75">
        <v>0</v>
      </c>
      <c r="EG7" s="75">
        <v>0</v>
      </c>
      <c r="EH7" s="75">
        <v>0</v>
      </c>
      <c r="EI7" s="75">
        <v>0</v>
      </c>
      <c r="EJ7" s="75">
        <v>2.e-002</v>
      </c>
      <c r="EK7" s="75">
        <v>0</v>
      </c>
      <c r="EL7" s="75">
        <v>0</v>
      </c>
      <c r="EM7" s="75">
        <v>0</v>
      </c>
      <c r="EN7" s="75">
        <v>0</v>
      </c>
      <c r="EO7" s="75">
        <v>0</v>
      </c>
    </row>
    <row r="8" spans="1:145">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row>
    <row r="9" spans="1:145">
      <c r="A9" s="61"/>
      <c r="B9" s="61" t="s">
        <v>103</v>
      </c>
      <c r="C9" s="61" t="s">
        <v>104</v>
      </c>
      <c r="D9" s="61" t="s">
        <v>105</v>
      </c>
      <c r="E9" s="61" t="s">
        <v>106</v>
      </c>
      <c r="F9" s="61" t="s">
        <v>107</v>
      </c>
      <c r="R9" s="76"/>
      <c r="Y9" s="76"/>
      <c r="Z9" s="76"/>
      <c r="AA9" s="76"/>
      <c r="AB9" s="76"/>
      <c r="AC9" s="76"/>
      <c r="AD9" s="76"/>
      <c r="AE9" s="76"/>
      <c r="AF9" s="76"/>
      <c r="AG9" s="76"/>
      <c r="AI9" s="76"/>
      <c r="AJ9" s="76"/>
      <c r="AK9" s="76"/>
      <c r="AL9" s="76"/>
      <c r="AM9" s="76"/>
      <c r="AN9" s="76"/>
      <c r="AO9" s="76"/>
      <c r="AP9" s="76"/>
      <c r="AQ9" s="76"/>
      <c r="AR9" s="76"/>
      <c r="AT9" s="76"/>
      <c r="AU9" s="76"/>
      <c r="AV9" s="76"/>
      <c r="AW9" s="76"/>
      <c r="AX9" s="76"/>
      <c r="AY9" s="76"/>
      <c r="AZ9" s="76"/>
      <c r="BA9" s="76"/>
      <c r="BB9" s="76"/>
      <c r="BC9" s="76"/>
      <c r="BE9" s="76"/>
      <c r="BF9" s="76"/>
      <c r="BG9" s="76"/>
      <c r="BH9" s="76"/>
      <c r="BI9" s="76"/>
      <c r="BJ9" s="76"/>
      <c r="BK9" s="76"/>
      <c r="BL9" s="76"/>
      <c r="BM9" s="76"/>
      <c r="BN9" s="76"/>
      <c r="BP9" s="76"/>
      <c r="BQ9" s="76"/>
      <c r="BR9" s="76"/>
      <c r="BS9" s="76"/>
      <c r="BT9" s="76"/>
      <c r="BU9" s="76"/>
      <c r="BV9" s="76"/>
      <c r="BW9" s="76"/>
      <c r="BX9" s="76"/>
      <c r="BY9" s="76"/>
      <c r="CA9" s="76"/>
      <c r="CB9" s="76"/>
      <c r="CC9" s="76"/>
      <c r="CD9" s="76"/>
      <c r="CE9" s="76"/>
      <c r="CF9" s="76"/>
      <c r="CG9" s="76"/>
      <c r="CH9" s="76"/>
      <c r="CI9" s="76"/>
      <c r="CJ9" s="76"/>
      <c r="CL9" s="76"/>
      <c r="CM9" s="76"/>
      <c r="CN9" s="76"/>
      <c r="CO9" s="76"/>
      <c r="CP9" s="76"/>
      <c r="CQ9" s="76"/>
      <c r="CR9" s="76"/>
      <c r="CS9" s="76"/>
      <c r="CT9" s="76"/>
      <c r="CU9" s="76"/>
      <c r="CW9" s="76"/>
      <c r="CX9" s="76"/>
      <c r="CY9" s="76"/>
      <c r="CZ9" s="76"/>
      <c r="DA9" s="76"/>
      <c r="DB9" s="76"/>
      <c r="DC9" s="76"/>
      <c r="DD9" s="76"/>
      <c r="DE9" s="76"/>
      <c r="DF9" s="76"/>
      <c r="DH9" s="76"/>
      <c r="DI9" s="76"/>
      <c r="DJ9" s="76"/>
      <c r="DK9" s="76"/>
      <c r="DL9" s="76"/>
      <c r="DM9" s="76"/>
      <c r="DN9" s="76"/>
      <c r="DO9" s="76"/>
      <c r="DP9" s="76"/>
      <c r="DQ9" s="76"/>
      <c r="DS9" s="76"/>
      <c r="DT9" s="76"/>
      <c r="DU9" s="76"/>
      <c r="DV9" s="76"/>
      <c r="DW9" s="76"/>
      <c r="DX9" s="76"/>
      <c r="DY9" s="76"/>
      <c r="DZ9" s="76"/>
      <c r="EA9" s="76"/>
      <c r="EB9" s="76"/>
      <c r="ED9" s="76"/>
      <c r="EE9" s="76"/>
      <c r="EF9" s="76"/>
      <c r="EG9" s="76"/>
      <c r="EH9" s="76"/>
      <c r="EI9" s="76"/>
      <c r="EJ9" s="76"/>
      <c r="EK9" s="76"/>
      <c r="EL9" s="76"/>
      <c r="EM9" s="76"/>
    </row>
    <row r="10" spans="1:145">
      <c r="A10" s="61" t="s">
        <v>34</v>
      </c>
      <c r="B10" s="67">
        <f>DATEVALUE($B7+12-B11&amp;"/1/"&amp;B12)</f>
        <v>46753</v>
      </c>
      <c r="C10" s="67">
        <f>DATEVALUE($B7+12-C11&amp;"/1/"&amp;C12)</f>
        <v>47119</v>
      </c>
      <c r="D10" s="67">
        <f>DATEVALUE($B7+12-D11&amp;"/1/"&amp;D12)</f>
        <v>47484</v>
      </c>
      <c r="E10" s="68">
        <f>DATEVALUE($B7+12-E11&amp;"/1/"&amp;E12)</f>
        <v>47849</v>
      </c>
      <c r="F10" s="68">
        <f>DATEVALUE($B7+12-F11&amp;"/1/"&amp;F12)</f>
        <v>48215</v>
      </c>
    </row>
    <row r="11" spans="1:145">
      <c r="B11">
        <v>4</v>
      </c>
      <c r="C11">
        <v>3</v>
      </c>
      <c r="D11">
        <v>2</v>
      </c>
      <c r="E11">
        <v>1</v>
      </c>
      <c r="F11">
        <v>0</v>
      </c>
      <c r="G11" t="s">
        <v>108</v>
      </c>
    </row>
    <row r="12" spans="1:145">
      <c r="B12">
        <v>1</v>
      </c>
      <c r="C12">
        <v>1</v>
      </c>
      <c r="D12">
        <v>1</v>
      </c>
      <c r="E12">
        <v>1</v>
      </c>
      <c r="F12">
        <v>2</v>
      </c>
      <c r="G12" t="s">
        <v>109</v>
      </c>
    </row>
    <row r="13" spans="1:145">
      <c r="B13" t="s">
        <v>110</v>
      </c>
      <c r="C13" t="s">
        <v>110</v>
      </c>
      <c r="D13" t="s">
        <v>110</v>
      </c>
      <c r="E13" t="s">
        <v>111</v>
      </c>
      <c r="F13" t="s">
        <v>111</v>
      </c>
      <c r="G13" t="s">
        <v>113</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2022-02-16T04:36:51Z</vt:filetime>
  </property>
</Properties>
</file>