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ooC2sqrfya2yuyZ1j1m4hPANi9/y+rZE6IFSYDy02oqVKR9c8zrFcL6ruNW6C69mK35VDNy/9hgj4WH2IfQpbw==" workbookSaltValue="UAAc7UuTmYbvnLWCN5nhh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<sst xmlns="http://schemas.openxmlformats.org/spreadsheetml/2006/main" xmlns:r="http://schemas.openxmlformats.org/officeDocument/2006/relationships" count="116" uniqueCount="116">
  <si>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</si>
  <si>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</si>
  <si>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</si>
  <si>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</si>
  <si>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</si>
  <si>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</si>
  <si>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</si>
  <si>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</si>
  <si>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</si>
  <si>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</si>
  <si>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</si>
  <si>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</si>
  <si>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</si>
  <si>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</si>
  <si>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</si>
  <si>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</si>
  <si>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</si>
  <si>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</si>
  <si>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</si>
  <si>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</si>
  <si>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</si>
  <si>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</si>
  <si>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</si>
  <si>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</si>
  <si>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</si>
  <si>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</si>
  <si>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</si>
  <si>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</si>
  <si>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</si>
  <si>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</si>
  <si>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</si>
  <si>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</si>
  <si>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</si>
  <si>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</si>
  <si>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</si>
  <si>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</si>
  <si>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</si>
  <si>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</si>
  <si>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</si>
  <si>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</si>
  <si>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</si>
  <si>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t>
  </si>
  <si>
    <t>分析欄</t>
    <rPh sb="0" eb="2">
      <t>ブンセキ</t>
    </rPh>
    <rPh sb="2" eb="3">
      <t>ラン</t>
    </rPh>
    <phoneticPr fontId="1"/>
  </si>
  <si>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</si>
  <si>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</si>
  <si>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</si>
  <si>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</si>
  <si>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</si>
  <si>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</si>
  <si>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</si>
  <si>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</si>
  <si>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</si>
  <si>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</si>
  <si>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</si>
  <si>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</si>
  <si>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</si>
  <si>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</si>
  <si>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</si>
  <si>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</si>
  <si>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</si>
  <si>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</si>
  <si>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</si>
  <si>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</si>
  <si>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</si>
  <si>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</si>
  <si>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</si>
  <si>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</si>
  <si>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</si>
  <si>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</si>
  <si>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</si>
  <si>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</si>
  <si>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</si>
  <si>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</si>
  <si>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</si>
  <si>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</si>
  <si>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</si>
  <si>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</si>
  <si>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</si>
  <si>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</si>
  <si>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</si>
  <si>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</si>
  <si>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</si>
  <si>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</si>
  <si>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</si>
  <si>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</si>
  <si>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</si>
  <si>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</si>
  <si>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</si>
  <si>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</si>
  <si>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</si>
  <si>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</si>
  <si>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</si>
  <si>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</si>
  <si>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</si>
  <si>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</si>
  <si>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</si>
  <si>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</si>
  <si>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福島県　磐梯町</t>
  </si>
  <si>
    <t>法非適用</t>
  </si>
  <si>
    <t>下水道事業</t>
  </si>
  <si>
    <t>D2</t>
  </si>
  <si>
    <t>非設置</t>
  </si>
  <si>
    <t>該当数値なし</t>
  </si>
  <si>
    <t>　供用開始から２０年以上を経過しているが、管路については老朽化はあまり見受けられません。しかし、処理施設の、機械・電気設備等は経年劣化により不具合が発生してきています。そのため、ストックマネジメント計画を策定し、修繕費用の平準化を図り、補助金や起債を活用しながら施設の適切な維持管理を行っていくことが必要となります。</t>
    <rPh sb="99" eb="101">
      <t>ケイカク</t>
    </rPh>
    <rPh sb="102" eb="104">
      <t>サクテイ</t>
    </rPh>
    <rPh sb="106" eb="108">
      <t>シュウゼン</t>
    </rPh>
    <rPh sb="108" eb="110">
      <t>ヒヨウ</t>
    </rPh>
    <rPh sb="111" eb="114">
      <t>ヘイジュンカ</t>
    </rPh>
    <rPh sb="115" eb="116">
      <t>ハカ</t>
    </rPh>
    <rPh sb="118" eb="121">
      <t>ホジョキン</t>
    </rPh>
    <rPh sb="122" eb="124">
      <t>キサイ</t>
    </rPh>
    <rPh sb="125" eb="127">
      <t>カツヨウ</t>
    </rPh>
    <rPh sb="131" eb="133">
      <t>シセツ</t>
    </rPh>
    <rPh sb="134" eb="136">
      <t>テキセツ</t>
    </rPh>
    <rPh sb="137" eb="139">
      <t>イジ</t>
    </rPh>
    <rPh sb="139" eb="141">
      <t>カンリ</t>
    </rPh>
    <rPh sb="142" eb="143">
      <t>オコナ</t>
    </rPh>
    <phoneticPr fontId="13"/>
  </si>
  <si>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</si>
  <si>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</si>
  <si>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</si>
  <si>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</si>
  <si>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</si>
  <si>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</si>
  <si>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</si>
  <si>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</si>
  <si>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　人口減少や節水型機器の普及に伴う使用料収入の減少、老朽化した施設の修繕や更新等にかかる費用の増加により、さらに厳しい経営環境となることが予想されます。経費削減や更新投資に充てる財源を確保し、将来にわたって持続可能な健全経営を行うため、更新費用の平準化や料金改定等も視野に入れることが必要となっています。
　今後は、持続可能なストックマネジメントの推進や、適切な原価計算に基づく料金水準の設定をするため、公営企業法適用に取り組み、安心・安全な生活環境の確保に努めて行きます。</t>
    <rPh sb="6" eb="9">
      <t>セッスイガタ</t>
    </rPh>
    <rPh sb="9" eb="11">
      <t>キキ</t>
    </rPh>
    <rPh sb="12" eb="14">
      <t>フキュウ</t>
    </rPh>
    <rPh sb="56" eb="57">
      <t>キビ</t>
    </rPh>
    <rPh sb="61" eb="63">
      <t>カンキョウ</t>
    </rPh>
    <rPh sb="96" eb="98">
      <t>ショウライ</t>
    </rPh>
    <rPh sb="103" eb="105">
      <t>ジゾク</t>
    </rPh>
    <rPh sb="105" eb="107">
      <t>カノウ</t>
    </rPh>
    <rPh sb="118" eb="120">
      <t>コウシン</t>
    </rPh>
    <rPh sb="120" eb="122">
      <t>ヒヨウ</t>
    </rPh>
    <rPh sb="123" eb="126">
      <t>ヘイジュンカ</t>
    </rPh>
    <rPh sb="215" eb="217">
      <t>アンシン</t>
    </rPh>
    <rPh sb="218" eb="220">
      <t>アンゼン</t>
    </rPh>
    <rPh sb="221" eb="223">
      <t>セイカツ</t>
    </rPh>
    <rPh sb="223" eb="225">
      <t>カンキョウ</t>
    </rPh>
    <rPh sb="226" eb="228">
      <t>カクホ</t>
    </rPh>
    <rPh sb="229" eb="230">
      <t>ツト</t>
    </rPh>
    <rPh sb="232" eb="233">
      <t>イ</t>
    </rPh>
    <phoneticPr fontId="13"/>
  </si>
  <si>
    <t>"R"dd</t>
  </si>
  <si>
    <t>←書式設定</t>
    <rPh sb="1" eb="3">
      <t>ショシキ</t>
    </rPh>
    <rPh sb="3" eb="5">
      <t>セッテイ</t>
    </rPh>
    <phoneticPr fontId="1"/>
  </si>
  <si>
    <t>　下水道は衛生的な生活環境を確保するとともに、水質保全・自然環境の保持のために必要不可欠な施設であり、持続的なサービスの提供が求められます。その経営の健全化のためには、収入・支出両面において経営基盤強化のための取組を進める必要があります。具体的には、以下のようなものがあげられます。
　収入面で見ると、水洗化率の向上による有収水量の増加を図る一方、人口減少や節水機器の普及に伴う有収水量の減少等を見込んだ適切な料金水準の設定を行うことにより安定した収入確保に取り組む必要があります。
 支出面で見ると、起債の償還はピークを超えたが依然大きな割合を占めていることから、予防保全的なメンテナンスと維持管理に努め経費を抑制していかなければなりません。</t>
    <rPh sb="1" eb="4">
      <t>ゲスイドウ</t>
    </rPh>
    <rPh sb="5" eb="8">
      <t>エイセイテキ</t>
    </rPh>
    <rPh sb="9" eb="11">
      <t>セイカツ</t>
    </rPh>
    <rPh sb="11" eb="13">
      <t>カンキョウ</t>
    </rPh>
    <rPh sb="14" eb="16">
      <t>カクホ</t>
    </rPh>
    <rPh sb="23" eb="25">
      <t>スイシツ</t>
    </rPh>
    <rPh sb="25" eb="27">
      <t>ホゼン</t>
    </rPh>
    <rPh sb="28" eb="30">
      <t>シゼン</t>
    </rPh>
    <rPh sb="30" eb="32">
      <t>カンキョウ</t>
    </rPh>
    <rPh sb="33" eb="35">
      <t>ホジ</t>
    </rPh>
    <rPh sb="39" eb="41">
      <t>ヒツヨウ</t>
    </rPh>
    <rPh sb="41" eb="44">
      <t>フカケツ</t>
    </rPh>
    <rPh sb="45" eb="47">
      <t>シセツ</t>
    </rPh>
    <rPh sb="51" eb="54">
      <t>ジゾクテキ</t>
    </rPh>
    <rPh sb="60" eb="62">
      <t>テイキョウ</t>
    </rPh>
    <rPh sb="63" eb="64">
      <t>モト</t>
    </rPh>
    <rPh sb="166" eb="168">
      <t>ゾウカ</t>
    </rPh>
    <rPh sb="169" eb="170">
      <t>ハカ</t>
    </rPh>
    <rPh sb="171" eb="173">
      <t>イッポウ</t>
    </rPh>
    <rPh sb="174" eb="176">
      <t>ジンコウ</t>
    </rPh>
    <rPh sb="176" eb="178">
      <t>ゲンショウ</t>
    </rPh>
    <rPh sb="179" eb="181">
      <t>セッスイ</t>
    </rPh>
    <rPh sb="181" eb="183">
      <t>キキ</t>
    </rPh>
    <rPh sb="184" eb="186">
      <t>フキュウ</t>
    </rPh>
    <rPh sb="187" eb="188">
      <t>トモナ</t>
    </rPh>
    <rPh sb="189" eb="191">
      <t>ユウシュウ</t>
    </rPh>
    <rPh sb="191" eb="193">
      <t>スイリョウ</t>
    </rPh>
    <rPh sb="194" eb="196">
      <t>ゲンショウ</t>
    </rPh>
    <rPh sb="196" eb="197">
      <t>トウ</t>
    </rPh>
    <rPh sb="198" eb="200">
      <t>ミコ</t>
    </rPh>
    <rPh sb="202" eb="204">
      <t>テキセツ</t>
    </rPh>
    <rPh sb="205" eb="207">
      <t>リョウキン</t>
    </rPh>
    <rPh sb="207" eb="209">
      <t>スイジュン</t>
    </rPh>
    <rPh sb="210" eb="212">
      <t>セッテイ</t>
    </rPh>
    <rPh sb="213" eb="214">
      <t>オコナ</t>
    </rPh>
    <rPh sb="220" eb="222">
      <t>アンテイ</t>
    </rPh>
    <rPh sb="224" eb="226">
      <t>シュウニュウ</t>
    </rPh>
    <rPh sb="226" eb="228">
      <t>カクホ</t>
    </rPh>
    <rPh sb="229" eb="230">
      <t>ト</t>
    </rPh>
    <rPh sb="231" eb="232">
      <t>ク</t>
    </rPh>
    <rPh sb="233" eb="235">
      <t>ヒツヨウ</t>
    </rPh>
    <rPh sb="254" eb="256">
      <t>ショウカン</t>
    </rPh>
    <rPh sb="261" eb="262">
      <t>コ</t>
    </rPh>
    <rPh sb="265" eb="267">
      <t>イゼン</t>
    </rPh>
    <rPh sb="267" eb="268">
      <t>オオ</t>
    </rPh>
    <rPh sb="270" eb="272">
      <t>ワリアイ</t>
    </rPh>
    <rPh sb="273" eb="274">
      <t>シ</t>
    </rPh>
    <rPh sb="283" eb="285">
      <t>ヨボウ</t>
    </rPh>
    <rPh sb="285" eb="288">
      <t>ホゼンテキ</t>
    </rPh>
    <rPh sb="296" eb="298">
      <t>イジ</t>
    </rPh>
    <rPh sb="298" eb="300">
      <t>カンリ</t>
    </rPh>
    <rPh sb="301" eb="302">
      <t>ツト</t>
    </rPh>
    <rPh sb="303" eb="305">
      <t>ケイヒ</t>
    </rPh>
    <rPh sb="306" eb="308">
      <t>ヨクセイ</t>
    </rPh>
    <phoneticPr fontId="1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</si>
</sst>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6"/>
      <color auto="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externalLink" Target="externalLinks/externalLink1.xml" />
  <Relationship Id="rId4" Type="http://schemas.openxmlformats.org/officeDocument/2006/relationships/theme" Target="theme/theme1.xml" />
  <Relationship Id="rId5" Type="http://schemas.openxmlformats.org/officeDocument/2006/relationships/sharedStrings" Target="sharedStrings.xml" />
  <Relationship Id="rId6" Type="http://schemas.openxmlformats.org/officeDocument/2006/relationships/styles" Target="styles.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9.e-002</c:v>
                </c:pt>
                <c:pt idx="1">
                  <c:v>9.e-002</c:v>
                </c:pt>
                <c:pt idx="2">
                  <c:v>0.13</c:v>
                </c:pt>
                <c:pt idx="3">
                  <c:v>0.36</c:v>
                </c:pt>
                <c:pt idx="4">
                  <c:v>0.39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55.83</c:v>
                </c:pt>
                <c:pt idx="1">
                  <c:v>57</c:v>
                </c:pt>
                <c:pt idx="2">
                  <c:v>54</c:v>
                </c:pt>
                <c:pt idx="3">
                  <c:v>54.5</c:v>
                </c:pt>
                <c:pt idx="4">
                  <c:v>53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42.9</c:v>
                </c:pt>
                <c:pt idx="1">
                  <c:v>43.36</c:v>
                </c:pt>
                <c:pt idx="2">
                  <c:v>42.56</c:v>
                </c:pt>
                <c:pt idx="3">
                  <c:v>42.47</c:v>
                </c:pt>
                <c:pt idx="4">
                  <c:v>42.4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85.56</c:v>
                </c:pt>
                <c:pt idx="1">
                  <c:v>86.18</c:v>
                </c:pt>
                <c:pt idx="2">
                  <c:v>86.1</c:v>
                </c:pt>
                <c:pt idx="3">
                  <c:v>86.14</c:v>
                </c:pt>
                <c:pt idx="4">
                  <c:v>88.06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83.5</c:v>
                </c:pt>
                <c:pt idx="1">
                  <c:v>83.06</c:v>
                </c:pt>
                <c:pt idx="2">
                  <c:v>83.32</c:v>
                </c:pt>
                <c:pt idx="3">
                  <c:v>83.75</c:v>
                </c:pt>
                <c:pt idx="4">
                  <c:v>84.19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68.69</c:v>
                </c:pt>
                <c:pt idx="1">
                  <c:v>99.67</c:v>
                </c:pt>
                <c:pt idx="2">
                  <c:v>99.34</c:v>
                </c:pt>
                <c:pt idx="3">
                  <c:v>92.71</c:v>
                </c:pt>
                <c:pt idx="4">
                  <c:v>98.41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2272.02</c:v>
                </c:pt>
                <c:pt idx="1" formatCode="#,##0.00;&quot;△&quot;#,##0.00;&quot;-&quot;">
                  <c:v>188.12</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1298.9100000000001</c:v>
                </c:pt>
                <c:pt idx="1">
                  <c:v>1243.71</c:v>
                </c:pt>
                <c:pt idx="2">
                  <c:v>1194.1500000000001</c:v>
                </c:pt>
                <c:pt idx="3">
                  <c:v>1206.79</c:v>
                </c:pt>
                <c:pt idx="4">
                  <c:v>1258.43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50.47</c:v>
                </c:pt>
                <c:pt idx="1">
                  <c:v>100</c:v>
                </c:pt>
                <c:pt idx="2">
                  <c:v>99.07</c:v>
                </c:pt>
                <c:pt idx="3">
                  <c:v>80.33</c:v>
                </c:pt>
                <c:pt idx="4">
                  <c:v>96.34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69.87</c:v>
                </c:pt>
                <c:pt idx="1">
                  <c:v>74.3</c:v>
                </c:pt>
                <c:pt idx="2">
                  <c:v>72.260000000000005</c:v>
                </c:pt>
                <c:pt idx="3">
                  <c:v>71.84</c:v>
                </c:pt>
                <c:pt idx="4">
                  <c:v>73.36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359.54</c:v>
                </c:pt>
                <c:pt idx="1">
                  <c:v>170.12</c:v>
                </c:pt>
                <c:pt idx="2">
                  <c:v>187.03</c:v>
                </c:pt>
                <c:pt idx="3">
                  <c:v>220.97</c:v>
                </c:pt>
                <c:pt idx="4">
                  <c:v>179.87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234.96</c:v>
                </c:pt>
                <c:pt idx="1">
                  <c:v>221.81</c:v>
                </c:pt>
                <c:pt idx="2">
                  <c:v>230.02</c:v>
                </c:pt>
                <c:pt idx="3">
                  <c:v>228.47</c:v>
                </c:pt>
                <c:pt idx="4">
                  <c:v>224.88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 Id="rId3" Type="http://schemas.openxmlformats.org/officeDocument/2006/relationships/chart" Target="../charts/chart3.xml" />
  <Relationship Id="rId4" Type="http://schemas.openxmlformats.org/officeDocument/2006/relationships/chart" Target="../charts/chart4.xml" />
  <Relationship Id="rId5" Type="http://schemas.openxmlformats.org/officeDocument/2006/relationships/chart" Target="../charts/chart5.xml" />
  <Relationship Id="rId6" Type="http://schemas.openxmlformats.org/officeDocument/2006/relationships/chart" Target="../charts/chart6.xml" />
  <Relationship Id="rId7" Type="http://schemas.openxmlformats.org/officeDocument/2006/relationships/chart" Target="../charts/chart7.xml" />
  <Relationship Id="rId8" Type="http://schemas.openxmlformats.org/officeDocument/2006/relationships/chart" Target="../charts/chart8.xml" />
  <Relationship Id="rId9" Type="http://schemas.openxmlformats.org/officeDocument/2006/relationships/chart" Target="../charts/chart9.xml" />
  <Relationship Id="rId10" Type="http://schemas.openxmlformats.org/officeDocument/2006/relationships/chart" Target="../charts/chart10.xml" />
  <Relationship Id="rId11" Type="http://schemas.openxmlformats.org/officeDocument/2006/relationships/chart" Target="../charts/chart11.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【1,260.21】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【215.41】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【75.29】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&#65279;<?xml version="1.0" encoding="utf-8"?>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G61"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福島県　磐梯町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14</v>
      </c>
      <c r="J7" s="5"/>
      <c r="K7" s="5"/>
      <c r="L7" s="5"/>
      <c r="M7" s="5"/>
      <c r="N7" s="5"/>
      <c r="O7" s="5"/>
      <c r="P7" s="5" t="s">
        <v>6</v>
      </c>
      <c r="Q7" s="5"/>
      <c r="R7" s="5"/>
      <c r="S7" s="5"/>
      <c r="T7" s="5"/>
      <c r="U7" s="5"/>
      <c r="V7" s="5"/>
      <c r="W7" s="5" t="s">
        <v>16</v>
      </c>
      <c r="X7" s="5"/>
      <c r="Y7" s="5"/>
      <c r="Z7" s="5"/>
      <c r="AA7" s="5"/>
      <c r="AB7" s="5"/>
      <c r="AC7" s="5"/>
      <c r="AD7" s="5" t="s">
        <v>5</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1" t="str">
        <f>データ!$M$6</f>
        <v>非設置</v>
      </c>
      <c r="AE8" s="21"/>
      <c r="AF8" s="21"/>
      <c r="AG8" s="21"/>
      <c r="AH8" s="21"/>
      <c r="AI8" s="21"/>
      <c r="AJ8" s="21"/>
      <c r="AK8" s="3"/>
      <c r="AL8" s="22">
        <f>データ!S6</f>
        <v>3407</v>
      </c>
      <c r="AM8" s="22"/>
      <c r="AN8" s="22"/>
      <c r="AO8" s="22"/>
      <c r="AP8" s="22"/>
      <c r="AQ8" s="22"/>
      <c r="AR8" s="22"/>
      <c r="AS8" s="22"/>
      <c r="AT8" s="7">
        <f>データ!T6</f>
        <v>59.77</v>
      </c>
      <c r="AU8" s="7"/>
      <c r="AV8" s="7"/>
      <c r="AW8" s="7"/>
      <c r="AX8" s="7"/>
      <c r="AY8" s="7"/>
      <c r="AZ8" s="7"/>
      <c r="BA8" s="7"/>
      <c r="BB8" s="7">
        <f>データ!U6</f>
        <v>57</v>
      </c>
      <c r="BC8" s="7"/>
      <c r="BD8" s="7"/>
      <c r="BE8" s="7"/>
      <c r="BF8" s="7"/>
      <c r="BG8" s="7"/>
      <c r="BH8" s="7"/>
      <c r="BI8" s="7"/>
      <c r="BJ8" s="3"/>
      <c r="BK8" s="3"/>
      <c r="BL8" s="28" t="s">
        <v>13</v>
      </c>
      <c r="BM8" s="38"/>
      <c r="BN8" s="45"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9" t="s">
        <v>36</v>
      </c>
      <c r="BM9" s="39"/>
      <c r="BN9" s="46" t="s">
        <v>38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59.28</v>
      </c>
      <c r="Q10" s="7"/>
      <c r="R10" s="7"/>
      <c r="S10" s="7"/>
      <c r="T10" s="7"/>
      <c r="U10" s="7"/>
      <c r="V10" s="7"/>
      <c r="W10" s="7">
        <f>データ!Q6</f>
        <v>100</v>
      </c>
      <c r="X10" s="7"/>
      <c r="Y10" s="7"/>
      <c r="Z10" s="7"/>
      <c r="AA10" s="7"/>
      <c r="AB10" s="7"/>
      <c r="AC10" s="7"/>
      <c r="AD10" s="22">
        <f>データ!R6</f>
        <v>3072</v>
      </c>
      <c r="AE10" s="22"/>
      <c r="AF10" s="22"/>
      <c r="AG10" s="22"/>
      <c r="AH10" s="22"/>
      <c r="AI10" s="22"/>
      <c r="AJ10" s="22"/>
      <c r="AK10" s="2"/>
      <c r="AL10" s="22">
        <f>データ!V6</f>
        <v>2002</v>
      </c>
      <c r="AM10" s="22"/>
      <c r="AN10" s="22"/>
      <c r="AO10" s="22"/>
      <c r="AP10" s="22"/>
      <c r="AQ10" s="22"/>
      <c r="AR10" s="22"/>
      <c r="AS10" s="22"/>
      <c r="AT10" s="7">
        <f>データ!W6</f>
        <v>1.1000000000000001</v>
      </c>
      <c r="AU10" s="7"/>
      <c r="AV10" s="7"/>
      <c r="AW10" s="7"/>
      <c r="AX10" s="7"/>
      <c r="AY10" s="7"/>
      <c r="AZ10" s="7"/>
      <c r="BA10" s="7"/>
      <c r="BB10" s="7">
        <f>データ!X6</f>
        <v>1820</v>
      </c>
      <c r="BC10" s="7"/>
      <c r="BD10" s="7"/>
      <c r="BE10" s="7"/>
      <c r="BF10" s="7"/>
      <c r="BG10" s="7"/>
      <c r="BH10" s="7"/>
      <c r="BI10" s="7"/>
      <c r="BJ10" s="2"/>
      <c r="BK10" s="2"/>
      <c r="BL10" s="30" t="s">
        <v>39</v>
      </c>
      <c r="BM10" s="40"/>
      <c r="BN10" s="47" t="s">
        <v>40</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103</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112</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44</v>
      </c>
    </row>
    <row r="84" spans="1:78">
      <c r="C84" s="2"/>
    </row>
    <row r="85" spans="1:78" hidden="1">
      <c r="B85" s="12" t="s">
        <v>45</v>
      </c>
      <c r="C85" s="12"/>
      <c r="D85" s="12"/>
      <c r="E85" s="12" t="s">
        <v>47</v>
      </c>
      <c r="F85" s="12" t="s">
        <v>48</v>
      </c>
      <c r="G85" s="12" t="s">
        <v>49</v>
      </c>
      <c r="H85" s="12" t="s">
        <v>0</v>
      </c>
      <c r="I85" s="12" t="s">
        <v>8</v>
      </c>
      <c r="J85" s="12" t="s">
        <v>50</v>
      </c>
      <c r="K85" s="12" t="s">
        <v>51</v>
      </c>
      <c r="L85" s="12" t="s">
        <v>34</v>
      </c>
      <c r="M85" s="12" t="s">
        <v>37</v>
      </c>
      <c r="N85" s="12" t="s">
        <v>52</v>
      </c>
      <c r="O85" s="12" t="s">
        <v>54</v>
      </c>
    </row>
    <row r="86" spans="1:78" hidden="1">
      <c r="B86" s="12"/>
      <c r="C86" s="12"/>
      <c r="D86" s="12"/>
      <c r="E86" s="12" t="str">
        <f>データ!AI6</f>
        <v/>
      </c>
      <c r="F86" s="12" t="s">
        <v>41</v>
      </c>
      <c r="G86" s="12" t="s">
        <v>41</v>
      </c>
      <c r="H86" s="12" t="str">
        <f>データ!BP6</f>
        <v>【1,260.21】</v>
      </c>
      <c r="I86" s="12" t="str">
        <f>データ!CA6</f>
        <v>【75.29】</v>
      </c>
      <c r="J86" s="12" t="str">
        <f>データ!CL6</f>
        <v>【215.41】</v>
      </c>
      <c r="K86" s="12" t="str">
        <f>データ!CW6</f>
        <v>【42.90】</v>
      </c>
      <c r="L86" s="12" t="str">
        <f>データ!DH6</f>
        <v>【84.75】</v>
      </c>
      <c r="M86" s="12" t="s">
        <v>41</v>
      </c>
      <c r="N86" s="12" t="s">
        <v>41</v>
      </c>
      <c r="O86" s="12" t="str">
        <f>データ!EO6</f>
        <v>【0.30】</v>
      </c>
    </row>
  </sheetData>
  <sheetProtection algorithmName="SHA-512" hashValue="ctwF5Pam6wjdbrXW/614DYuNnMuHJCakkKuOBHCsYu0WAxWvT9jwIULmMUYC2s2duYYQvdUrPkrqeUzgJCYSKA==" saltValue="K+amN18jQwP7lGspAQDFt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57</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20</v>
      </c>
      <c r="B3" s="62" t="s">
        <v>33</v>
      </c>
      <c r="C3" s="62" t="s">
        <v>59</v>
      </c>
      <c r="D3" s="62" t="s">
        <v>60</v>
      </c>
      <c r="E3" s="62" t="s">
        <v>4</v>
      </c>
      <c r="F3" s="62" t="s">
        <v>3</v>
      </c>
      <c r="G3" s="62" t="s">
        <v>27</v>
      </c>
      <c r="H3" s="69" t="s">
        <v>56</v>
      </c>
      <c r="I3" s="72"/>
      <c r="J3" s="72"/>
      <c r="K3" s="72"/>
      <c r="L3" s="72"/>
      <c r="M3" s="72"/>
      <c r="N3" s="72"/>
      <c r="O3" s="72"/>
      <c r="P3" s="72"/>
      <c r="Q3" s="72"/>
      <c r="R3" s="72"/>
      <c r="S3" s="72"/>
      <c r="T3" s="72"/>
      <c r="U3" s="72"/>
      <c r="V3" s="72"/>
      <c r="W3" s="72"/>
      <c r="X3" s="77"/>
      <c r="Y3" s="80"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10</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61</v>
      </c>
      <c r="B4" s="63"/>
      <c r="C4" s="63"/>
      <c r="D4" s="63"/>
      <c r="E4" s="63"/>
      <c r="F4" s="63"/>
      <c r="G4" s="63"/>
      <c r="H4" s="70"/>
      <c r="I4" s="73"/>
      <c r="J4" s="73"/>
      <c r="K4" s="73"/>
      <c r="L4" s="73"/>
      <c r="M4" s="73"/>
      <c r="N4" s="73"/>
      <c r="O4" s="73"/>
      <c r="P4" s="73"/>
      <c r="Q4" s="73"/>
      <c r="R4" s="73"/>
      <c r="S4" s="73"/>
      <c r="T4" s="73"/>
      <c r="U4" s="73"/>
      <c r="V4" s="73"/>
      <c r="W4" s="73"/>
      <c r="X4" s="78"/>
      <c r="Y4" s="81" t="s">
        <v>26</v>
      </c>
      <c r="Z4" s="81"/>
      <c r="AA4" s="81"/>
      <c r="AB4" s="81"/>
      <c r="AC4" s="81"/>
      <c r="AD4" s="81"/>
      <c r="AE4" s="81"/>
      <c r="AF4" s="81"/>
      <c r="AG4" s="81"/>
      <c r="AH4" s="81"/>
      <c r="AI4" s="81"/>
      <c r="AJ4" s="81" t="s">
        <v>46</v>
      </c>
      <c r="AK4" s="81"/>
      <c r="AL4" s="81"/>
      <c r="AM4" s="81"/>
      <c r="AN4" s="81"/>
      <c r="AO4" s="81"/>
      <c r="AP4" s="81"/>
      <c r="AQ4" s="81"/>
      <c r="AR4" s="81"/>
      <c r="AS4" s="81"/>
      <c r="AT4" s="81"/>
      <c r="AU4" s="81" t="s">
        <v>29</v>
      </c>
      <c r="AV4" s="81"/>
      <c r="AW4" s="81"/>
      <c r="AX4" s="81"/>
      <c r="AY4" s="81"/>
      <c r="AZ4" s="81"/>
      <c r="BA4" s="81"/>
      <c r="BB4" s="81"/>
      <c r="BC4" s="81"/>
      <c r="BD4" s="81"/>
      <c r="BE4" s="81"/>
      <c r="BF4" s="81" t="s">
        <v>63</v>
      </c>
      <c r="BG4" s="81"/>
      <c r="BH4" s="81"/>
      <c r="BI4" s="81"/>
      <c r="BJ4" s="81"/>
      <c r="BK4" s="81"/>
      <c r="BL4" s="81"/>
      <c r="BM4" s="81"/>
      <c r="BN4" s="81"/>
      <c r="BO4" s="81"/>
      <c r="BP4" s="81"/>
      <c r="BQ4" s="81" t="s">
        <v>15</v>
      </c>
      <c r="BR4" s="81"/>
      <c r="BS4" s="81"/>
      <c r="BT4" s="81"/>
      <c r="BU4" s="81"/>
      <c r="BV4" s="81"/>
      <c r="BW4" s="81"/>
      <c r="BX4" s="81"/>
      <c r="BY4" s="81"/>
      <c r="BZ4" s="81"/>
      <c r="CA4" s="81"/>
      <c r="CB4" s="81" t="s">
        <v>62</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c r="A5" s="60" t="s">
        <v>70</v>
      </c>
      <c r="B5" s="64"/>
      <c r="C5" s="64"/>
      <c r="D5" s="64"/>
      <c r="E5" s="64"/>
      <c r="F5" s="64"/>
      <c r="G5" s="64"/>
      <c r="H5" s="71" t="s">
        <v>58</v>
      </c>
      <c r="I5" s="71" t="s">
        <v>71</v>
      </c>
      <c r="J5" s="71" t="s">
        <v>72</v>
      </c>
      <c r="K5" s="71" t="s">
        <v>73</v>
      </c>
      <c r="L5" s="71" t="s">
        <v>74</v>
      </c>
      <c r="M5" s="71" t="s">
        <v>5</v>
      </c>
      <c r="N5" s="71" t="s">
        <v>75</v>
      </c>
      <c r="O5" s="71" t="s">
        <v>76</v>
      </c>
      <c r="P5" s="71" t="s">
        <v>77</v>
      </c>
      <c r="Q5" s="71" t="s">
        <v>78</v>
      </c>
      <c r="R5" s="71" t="s">
        <v>79</v>
      </c>
      <c r="S5" s="71" t="s">
        <v>80</v>
      </c>
      <c r="T5" s="71" t="s">
        <v>81</v>
      </c>
      <c r="U5" s="71" t="s">
        <v>64</v>
      </c>
      <c r="V5" s="71" t="s">
        <v>82</v>
      </c>
      <c r="W5" s="71" t="s">
        <v>83</v>
      </c>
      <c r="X5" s="71" t="s">
        <v>84</v>
      </c>
      <c r="Y5" s="71" t="s">
        <v>85</v>
      </c>
      <c r="Z5" s="71" t="s">
        <v>86</v>
      </c>
      <c r="AA5" s="71" t="s">
        <v>87</v>
      </c>
      <c r="AB5" s="71" t="s">
        <v>88</v>
      </c>
      <c r="AC5" s="71" t="s">
        <v>89</v>
      </c>
      <c r="AD5" s="71" t="s">
        <v>91</v>
      </c>
      <c r="AE5" s="71" t="s">
        <v>92</v>
      </c>
      <c r="AF5" s="71" t="s">
        <v>93</v>
      </c>
      <c r="AG5" s="71" t="s">
        <v>94</v>
      </c>
      <c r="AH5" s="71" t="s">
        <v>95</v>
      </c>
      <c r="AI5" s="71" t="s">
        <v>45</v>
      </c>
      <c r="AJ5" s="71" t="s">
        <v>85</v>
      </c>
      <c r="AK5" s="71" t="s">
        <v>86</v>
      </c>
      <c r="AL5" s="71" t="s">
        <v>87</v>
      </c>
      <c r="AM5" s="71" t="s">
        <v>88</v>
      </c>
      <c r="AN5" s="71" t="s">
        <v>89</v>
      </c>
      <c r="AO5" s="71" t="s">
        <v>91</v>
      </c>
      <c r="AP5" s="71" t="s">
        <v>92</v>
      </c>
      <c r="AQ5" s="71" t="s">
        <v>93</v>
      </c>
      <c r="AR5" s="71" t="s">
        <v>94</v>
      </c>
      <c r="AS5" s="71" t="s">
        <v>95</v>
      </c>
      <c r="AT5" s="71" t="s">
        <v>90</v>
      </c>
      <c r="AU5" s="71" t="s">
        <v>85</v>
      </c>
      <c r="AV5" s="71" t="s">
        <v>86</v>
      </c>
      <c r="AW5" s="71" t="s">
        <v>87</v>
      </c>
      <c r="AX5" s="71" t="s">
        <v>88</v>
      </c>
      <c r="AY5" s="71" t="s">
        <v>89</v>
      </c>
      <c r="AZ5" s="71" t="s">
        <v>91</v>
      </c>
      <c r="BA5" s="71" t="s">
        <v>92</v>
      </c>
      <c r="BB5" s="71" t="s">
        <v>93</v>
      </c>
      <c r="BC5" s="71" t="s">
        <v>94</v>
      </c>
      <c r="BD5" s="71" t="s">
        <v>95</v>
      </c>
      <c r="BE5" s="71" t="s">
        <v>90</v>
      </c>
      <c r="BF5" s="71" t="s">
        <v>85</v>
      </c>
      <c r="BG5" s="71" t="s">
        <v>86</v>
      </c>
      <c r="BH5" s="71" t="s">
        <v>87</v>
      </c>
      <c r="BI5" s="71" t="s">
        <v>88</v>
      </c>
      <c r="BJ5" s="71" t="s">
        <v>89</v>
      </c>
      <c r="BK5" s="71" t="s">
        <v>91</v>
      </c>
      <c r="BL5" s="71" t="s">
        <v>92</v>
      </c>
      <c r="BM5" s="71" t="s">
        <v>93</v>
      </c>
      <c r="BN5" s="71" t="s">
        <v>94</v>
      </c>
      <c r="BO5" s="71" t="s">
        <v>95</v>
      </c>
      <c r="BP5" s="71" t="s">
        <v>90</v>
      </c>
      <c r="BQ5" s="71" t="s">
        <v>85</v>
      </c>
      <c r="BR5" s="71" t="s">
        <v>86</v>
      </c>
      <c r="BS5" s="71" t="s">
        <v>87</v>
      </c>
      <c r="BT5" s="71" t="s">
        <v>88</v>
      </c>
      <c r="BU5" s="71" t="s">
        <v>89</v>
      </c>
      <c r="BV5" s="71" t="s">
        <v>91</v>
      </c>
      <c r="BW5" s="71" t="s">
        <v>92</v>
      </c>
      <c r="BX5" s="71" t="s">
        <v>93</v>
      </c>
      <c r="BY5" s="71" t="s">
        <v>94</v>
      </c>
      <c r="BZ5" s="71" t="s">
        <v>95</v>
      </c>
      <c r="CA5" s="71" t="s">
        <v>90</v>
      </c>
      <c r="CB5" s="71" t="s">
        <v>85</v>
      </c>
      <c r="CC5" s="71" t="s">
        <v>86</v>
      </c>
      <c r="CD5" s="71" t="s">
        <v>87</v>
      </c>
      <c r="CE5" s="71" t="s">
        <v>88</v>
      </c>
      <c r="CF5" s="71" t="s">
        <v>89</v>
      </c>
      <c r="CG5" s="71" t="s">
        <v>91</v>
      </c>
      <c r="CH5" s="71" t="s">
        <v>92</v>
      </c>
      <c r="CI5" s="71" t="s">
        <v>93</v>
      </c>
      <c r="CJ5" s="71" t="s">
        <v>94</v>
      </c>
      <c r="CK5" s="71" t="s">
        <v>95</v>
      </c>
      <c r="CL5" s="71" t="s">
        <v>90</v>
      </c>
      <c r="CM5" s="71" t="s">
        <v>85</v>
      </c>
      <c r="CN5" s="71" t="s">
        <v>86</v>
      </c>
      <c r="CO5" s="71" t="s">
        <v>87</v>
      </c>
      <c r="CP5" s="71" t="s">
        <v>88</v>
      </c>
      <c r="CQ5" s="71" t="s">
        <v>89</v>
      </c>
      <c r="CR5" s="71" t="s">
        <v>91</v>
      </c>
      <c r="CS5" s="71" t="s">
        <v>92</v>
      </c>
      <c r="CT5" s="71" t="s">
        <v>93</v>
      </c>
      <c r="CU5" s="71" t="s">
        <v>94</v>
      </c>
      <c r="CV5" s="71" t="s">
        <v>95</v>
      </c>
      <c r="CW5" s="71" t="s">
        <v>90</v>
      </c>
      <c r="CX5" s="71" t="s">
        <v>85</v>
      </c>
      <c r="CY5" s="71" t="s">
        <v>86</v>
      </c>
      <c r="CZ5" s="71" t="s">
        <v>87</v>
      </c>
      <c r="DA5" s="71" t="s">
        <v>88</v>
      </c>
      <c r="DB5" s="71" t="s">
        <v>89</v>
      </c>
      <c r="DC5" s="71" t="s">
        <v>91</v>
      </c>
      <c r="DD5" s="71" t="s">
        <v>92</v>
      </c>
      <c r="DE5" s="71" t="s">
        <v>93</v>
      </c>
      <c r="DF5" s="71" t="s">
        <v>94</v>
      </c>
      <c r="DG5" s="71" t="s">
        <v>95</v>
      </c>
      <c r="DH5" s="71" t="s">
        <v>90</v>
      </c>
      <c r="DI5" s="71" t="s">
        <v>85</v>
      </c>
      <c r="DJ5" s="71" t="s">
        <v>86</v>
      </c>
      <c r="DK5" s="71" t="s">
        <v>87</v>
      </c>
      <c r="DL5" s="71" t="s">
        <v>88</v>
      </c>
      <c r="DM5" s="71" t="s">
        <v>89</v>
      </c>
      <c r="DN5" s="71" t="s">
        <v>91</v>
      </c>
      <c r="DO5" s="71" t="s">
        <v>92</v>
      </c>
      <c r="DP5" s="71" t="s">
        <v>93</v>
      </c>
      <c r="DQ5" s="71" t="s">
        <v>94</v>
      </c>
      <c r="DR5" s="71" t="s">
        <v>95</v>
      </c>
      <c r="DS5" s="71" t="s">
        <v>90</v>
      </c>
      <c r="DT5" s="71" t="s">
        <v>85</v>
      </c>
      <c r="DU5" s="71" t="s">
        <v>86</v>
      </c>
      <c r="DV5" s="71" t="s">
        <v>87</v>
      </c>
      <c r="DW5" s="71" t="s">
        <v>88</v>
      </c>
      <c r="DX5" s="71" t="s">
        <v>89</v>
      </c>
      <c r="DY5" s="71" t="s">
        <v>91</v>
      </c>
      <c r="DZ5" s="71" t="s">
        <v>92</v>
      </c>
      <c r="EA5" s="71" t="s">
        <v>93</v>
      </c>
      <c r="EB5" s="71" t="s">
        <v>94</v>
      </c>
      <c r="EC5" s="71" t="s">
        <v>95</v>
      </c>
      <c r="ED5" s="71" t="s">
        <v>90</v>
      </c>
      <c r="EE5" s="71" t="s">
        <v>85</v>
      </c>
      <c r="EF5" s="71" t="s">
        <v>86</v>
      </c>
      <c r="EG5" s="71" t="s">
        <v>87</v>
      </c>
      <c r="EH5" s="71" t="s">
        <v>88</v>
      </c>
      <c r="EI5" s="71" t="s">
        <v>89</v>
      </c>
      <c r="EJ5" s="71" t="s">
        <v>91</v>
      </c>
      <c r="EK5" s="71" t="s">
        <v>92</v>
      </c>
      <c r="EL5" s="71" t="s">
        <v>93</v>
      </c>
      <c r="EM5" s="71" t="s">
        <v>94</v>
      </c>
      <c r="EN5" s="71" t="s">
        <v>95</v>
      </c>
      <c r="EO5" s="71" t="s">
        <v>90</v>
      </c>
    </row>
    <row r="6" spans="1:145" s="59" customFormat="1">
      <c r="A6" s="60" t="s">
        <v>96</v>
      </c>
      <c r="B6" s="65">
        <f t="shared" ref="B6:X6" si="1">B7</f>
        <v>2020</v>
      </c>
      <c r="C6" s="65">
        <f t="shared" si="1"/>
        <v>74071</v>
      </c>
      <c r="D6" s="65">
        <f t="shared" si="1"/>
        <v>47</v>
      </c>
      <c r="E6" s="65">
        <f t="shared" si="1"/>
        <v>17</v>
      </c>
      <c r="F6" s="65">
        <f t="shared" si="1"/>
        <v>4</v>
      </c>
      <c r="G6" s="65">
        <f t="shared" si="1"/>
        <v>0</v>
      </c>
      <c r="H6" s="65" t="str">
        <f t="shared" si="1"/>
        <v>福島県　磐梯町</v>
      </c>
      <c r="I6" s="65" t="str">
        <f t="shared" si="1"/>
        <v>法非適用</v>
      </c>
      <c r="J6" s="65" t="str">
        <f t="shared" si="1"/>
        <v>下水道事業</v>
      </c>
      <c r="K6" s="65" t="str">
        <f t="shared" si="1"/>
        <v>特定環境保全公共下水道</v>
      </c>
      <c r="L6" s="65" t="str">
        <f t="shared" si="1"/>
        <v>D2</v>
      </c>
      <c r="M6" s="65" t="str">
        <f t="shared" si="1"/>
        <v>非設置</v>
      </c>
      <c r="N6" s="74" t="str">
        <f t="shared" si="1"/>
        <v>-</v>
      </c>
      <c r="O6" s="74" t="str">
        <f t="shared" si="1"/>
        <v>該当数値なし</v>
      </c>
      <c r="P6" s="74">
        <f t="shared" si="1"/>
        <v>59.28</v>
      </c>
      <c r="Q6" s="74">
        <f t="shared" si="1"/>
        <v>100</v>
      </c>
      <c r="R6" s="74">
        <f t="shared" si="1"/>
        <v>3072</v>
      </c>
      <c r="S6" s="74">
        <f t="shared" si="1"/>
        <v>3407</v>
      </c>
      <c r="T6" s="74">
        <f t="shared" si="1"/>
        <v>59.77</v>
      </c>
      <c r="U6" s="74">
        <f t="shared" si="1"/>
        <v>57</v>
      </c>
      <c r="V6" s="74">
        <f t="shared" si="1"/>
        <v>2002</v>
      </c>
      <c r="W6" s="74">
        <f t="shared" si="1"/>
        <v>1.1000000000000001</v>
      </c>
      <c r="X6" s="74">
        <f t="shared" si="1"/>
        <v>1820</v>
      </c>
      <c r="Y6" s="82">
        <f t="shared" ref="Y6:AH6" si="2">IF(Y7="",NA(),Y7)</f>
        <v>68.69</v>
      </c>
      <c r="Z6" s="82">
        <f t="shared" si="2"/>
        <v>99.67</v>
      </c>
      <c r="AA6" s="82">
        <f t="shared" si="2"/>
        <v>99.34</v>
      </c>
      <c r="AB6" s="82">
        <f t="shared" si="2"/>
        <v>92.71</v>
      </c>
      <c r="AC6" s="82">
        <f t="shared" si="2"/>
        <v>98.41</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2272.02</v>
      </c>
      <c r="BG6" s="82">
        <f t="shared" si="5"/>
        <v>188.12</v>
      </c>
      <c r="BH6" s="74">
        <f t="shared" si="5"/>
        <v>0</v>
      </c>
      <c r="BI6" s="74">
        <f t="shared" si="5"/>
        <v>0</v>
      </c>
      <c r="BJ6" s="74">
        <f t="shared" si="5"/>
        <v>0</v>
      </c>
      <c r="BK6" s="82">
        <f t="shared" si="5"/>
        <v>1298.9100000000001</v>
      </c>
      <c r="BL6" s="82">
        <f t="shared" si="5"/>
        <v>1243.71</v>
      </c>
      <c r="BM6" s="82">
        <f t="shared" si="5"/>
        <v>1194.1500000000001</v>
      </c>
      <c r="BN6" s="82">
        <f t="shared" si="5"/>
        <v>1206.79</v>
      </c>
      <c r="BO6" s="82">
        <f t="shared" si="5"/>
        <v>1258.43</v>
      </c>
      <c r="BP6" s="74" t="str">
        <f>IF(BP7="","",IF(BP7="-","【-】","【"&amp;SUBSTITUTE(TEXT(BP7,"#,##0.00"),"-","△")&amp;"】"))</f>
        <v>【1,260.21】</v>
      </c>
      <c r="BQ6" s="82">
        <f t="shared" ref="BQ6:BZ6" si="6">IF(BQ7="",NA(),BQ7)</f>
        <v>50.47</v>
      </c>
      <c r="BR6" s="82">
        <f t="shared" si="6"/>
        <v>100</v>
      </c>
      <c r="BS6" s="82">
        <f t="shared" si="6"/>
        <v>99.07</v>
      </c>
      <c r="BT6" s="82">
        <f t="shared" si="6"/>
        <v>80.33</v>
      </c>
      <c r="BU6" s="82">
        <f t="shared" si="6"/>
        <v>96.34</v>
      </c>
      <c r="BV6" s="82">
        <f t="shared" si="6"/>
        <v>69.87</v>
      </c>
      <c r="BW6" s="82">
        <f t="shared" si="6"/>
        <v>74.3</v>
      </c>
      <c r="BX6" s="82">
        <f t="shared" si="6"/>
        <v>72.260000000000005</v>
      </c>
      <c r="BY6" s="82">
        <f t="shared" si="6"/>
        <v>71.84</v>
      </c>
      <c r="BZ6" s="82">
        <f t="shared" si="6"/>
        <v>73.36</v>
      </c>
      <c r="CA6" s="74" t="str">
        <f>IF(CA7="","",IF(CA7="-","【-】","【"&amp;SUBSTITUTE(TEXT(CA7,"#,##0.00"),"-","△")&amp;"】"))</f>
        <v>【75.29】</v>
      </c>
      <c r="CB6" s="82">
        <f t="shared" ref="CB6:CK6" si="7">IF(CB7="",NA(),CB7)</f>
        <v>359.54</v>
      </c>
      <c r="CC6" s="82">
        <f t="shared" si="7"/>
        <v>170.12</v>
      </c>
      <c r="CD6" s="82">
        <f t="shared" si="7"/>
        <v>187.03</v>
      </c>
      <c r="CE6" s="82">
        <f t="shared" si="7"/>
        <v>220.97</v>
      </c>
      <c r="CF6" s="82">
        <f t="shared" si="7"/>
        <v>179.87</v>
      </c>
      <c r="CG6" s="82">
        <f t="shared" si="7"/>
        <v>234.96</v>
      </c>
      <c r="CH6" s="82">
        <f t="shared" si="7"/>
        <v>221.81</v>
      </c>
      <c r="CI6" s="82">
        <f t="shared" si="7"/>
        <v>230.02</v>
      </c>
      <c r="CJ6" s="82">
        <f t="shared" si="7"/>
        <v>228.47</v>
      </c>
      <c r="CK6" s="82">
        <f t="shared" si="7"/>
        <v>224.88</v>
      </c>
      <c r="CL6" s="74" t="str">
        <f>IF(CL7="","",IF(CL7="-","【-】","【"&amp;SUBSTITUTE(TEXT(CL7,"#,##0.00"),"-","△")&amp;"】"))</f>
        <v>【215.41】</v>
      </c>
      <c r="CM6" s="82">
        <f t="shared" ref="CM6:CV6" si="8">IF(CM7="",NA(),CM7)</f>
        <v>55.83</v>
      </c>
      <c r="CN6" s="82">
        <f t="shared" si="8"/>
        <v>57</v>
      </c>
      <c r="CO6" s="82">
        <f t="shared" si="8"/>
        <v>54</v>
      </c>
      <c r="CP6" s="82">
        <f t="shared" si="8"/>
        <v>54.5</v>
      </c>
      <c r="CQ6" s="82">
        <f t="shared" si="8"/>
        <v>53</v>
      </c>
      <c r="CR6" s="82">
        <f t="shared" si="8"/>
        <v>42.9</v>
      </c>
      <c r="CS6" s="82">
        <f t="shared" si="8"/>
        <v>43.36</v>
      </c>
      <c r="CT6" s="82">
        <f t="shared" si="8"/>
        <v>42.56</v>
      </c>
      <c r="CU6" s="82">
        <f t="shared" si="8"/>
        <v>42.47</v>
      </c>
      <c r="CV6" s="82">
        <f t="shared" si="8"/>
        <v>42.4</v>
      </c>
      <c r="CW6" s="74" t="str">
        <f>IF(CW7="","",IF(CW7="-","【-】","【"&amp;SUBSTITUTE(TEXT(CW7,"#,##0.00"),"-","△")&amp;"】"))</f>
        <v>【42.90】</v>
      </c>
      <c r="CX6" s="82">
        <f t="shared" ref="CX6:DG6" si="9">IF(CX7="",NA(),CX7)</f>
        <v>85.56</v>
      </c>
      <c r="CY6" s="82">
        <f t="shared" si="9"/>
        <v>86.18</v>
      </c>
      <c r="CZ6" s="82">
        <f t="shared" si="9"/>
        <v>86.1</v>
      </c>
      <c r="DA6" s="82">
        <f t="shared" si="9"/>
        <v>86.14</v>
      </c>
      <c r="DB6" s="82">
        <f t="shared" si="9"/>
        <v>88.06</v>
      </c>
      <c r="DC6" s="82">
        <f t="shared" si="9"/>
        <v>83.5</v>
      </c>
      <c r="DD6" s="82">
        <f t="shared" si="9"/>
        <v>83.06</v>
      </c>
      <c r="DE6" s="82">
        <f t="shared" si="9"/>
        <v>83.32</v>
      </c>
      <c r="DF6" s="82">
        <f t="shared" si="9"/>
        <v>83.75</v>
      </c>
      <c r="DG6" s="82">
        <f t="shared" si="9"/>
        <v>84.19</v>
      </c>
      <c r="DH6" s="74" t="str">
        <f>IF(DH7="","",IF(DH7="-","【-】","【"&amp;SUBSTITUTE(TEXT(DH7,"#,##0.00"),"-","△")&amp;"】"))</f>
        <v>【84.75】</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9.e-002</v>
      </c>
      <c r="EK6" s="82">
        <f t="shared" si="12"/>
        <v>9.e-002</v>
      </c>
      <c r="EL6" s="82">
        <f t="shared" si="12"/>
        <v>0.13</v>
      </c>
      <c r="EM6" s="82">
        <f t="shared" si="12"/>
        <v>0.36</v>
      </c>
      <c r="EN6" s="82">
        <f t="shared" si="12"/>
        <v>0.39</v>
      </c>
      <c r="EO6" s="74" t="str">
        <f>IF(EO7="","",IF(EO7="-","【-】","【"&amp;SUBSTITUTE(TEXT(EO7,"#,##0.00"),"-","△")&amp;"】"))</f>
        <v>【0.30】</v>
      </c>
    </row>
    <row r="7" spans="1:145" s="59" customFormat="1">
      <c r="A7" s="60"/>
      <c r="B7" s="66">
        <v>2020</v>
      </c>
      <c r="C7" s="66">
        <v>74071</v>
      </c>
      <c r="D7" s="66">
        <v>47</v>
      </c>
      <c r="E7" s="66">
        <v>17</v>
      </c>
      <c r="F7" s="66">
        <v>4</v>
      </c>
      <c r="G7" s="66">
        <v>0</v>
      </c>
      <c r="H7" s="66" t="s">
        <v>97</v>
      </c>
      <c r="I7" s="66" t="s">
        <v>98</v>
      </c>
      <c r="J7" s="66" t="s">
        <v>99</v>
      </c>
      <c r="K7" s="66" t="s">
        <v>12</v>
      </c>
      <c r="L7" s="66" t="s">
        <v>100</v>
      </c>
      <c r="M7" s="66" t="s">
        <v>101</v>
      </c>
      <c r="N7" s="75" t="s">
        <v>41</v>
      </c>
      <c r="O7" s="75" t="s">
        <v>102</v>
      </c>
      <c r="P7" s="75">
        <v>59.28</v>
      </c>
      <c r="Q7" s="75">
        <v>100</v>
      </c>
      <c r="R7" s="75">
        <v>3072</v>
      </c>
      <c r="S7" s="75">
        <v>3407</v>
      </c>
      <c r="T7" s="75">
        <v>59.77</v>
      </c>
      <c r="U7" s="75">
        <v>57</v>
      </c>
      <c r="V7" s="75">
        <v>2002</v>
      </c>
      <c r="W7" s="75">
        <v>1.1000000000000001</v>
      </c>
      <c r="X7" s="75">
        <v>1820</v>
      </c>
      <c r="Y7" s="75">
        <v>68.69</v>
      </c>
      <c r="Z7" s="75">
        <v>99.67</v>
      </c>
      <c r="AA7" s="75">
        <v>99.34</v>
      </c>
      <c r="AB7" s="75">
        <v>92.71</v>
      </c>
      <c r="AC7" s="75">
        <v>98.41</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2272.02</v>
      </c>
      <c r="BG7" s="75">
        <v>188.12</v>
      </c>
      <c r="BH7" s="75">
        <v>0</v>
      </c>
      <c r="BI7" s="75">
        <v>0</v>
      </c>
      <c r="BJ7" s="75">
        <v>0</v>
      </c>
      <c r="BK7" s="75">
        <v>1298.9100000000001</v>
      </c>
      <c r="BL7" s="75">
        <v>1243.71</v>
      </c>
      <c r="BM7" s="75">
        <v>1194.1500000000001</v>
      </c>
      <c r="BN7" s="75">
        <v>1206.79</v>
      </c>
      <c r="BO7" s="75">
        <v>1258.43</v>
      </c>
      <c r="BP7" s="75">
        <v>1260.21</v>
      </c>
      <c r="BQ7" s="75">
        <v>50.47</v>
      </c>
      <c r="BR7" s="75">
        <v>100</v>
      </c>
      <c r="BS7" s="75">
        <v>99.07</v>
      </c>
      <c r="BT7" s="75">
        <v>80.33</v>
      </c>
      <c r="BU7" s="75">
        <v>96.34</v>
      </c>
      <c r="BV7" s="75">
        <v>69.87</v>
      </c>
      <c r="BW7" s="75">
        <v>74.3</v>
      </c>
      <c r="BX7" s="75">
        <v>72.260000000000005</v>
      </c>
      <c r="BY7" s="75">
        <v>71.84</v>
      </c>
      <c r="BZ7" s="75">
        <v>73.36</v>
      </c>
      <c r="CA7" s="75">
        <v>75.290000000000006</v>
      </c>
      <c r="CB7" s="75">
        <v>359.54</v>
      </c>
      <c r="CC7" s="75">
        <v>170.12</v>
      </c>
      <c r="CD7" s="75">
        <v>187.03</v>
      </c>
      <c r="CE7" s="75">
        <v>220.97</v>
      </c>
      <c r="CF7" s="75">
        <v>179.87</v>
      </c>
      <c r="CG7" s="75">
        <v>234.96</v>
      </c>
      <c r="CH7" s="75">
        <v>221.81</v>
      </c>
      <c r="CI7" s="75">
        <v>230.02</v>
      </c>
      <c r="CJ7" s="75">
        <v>228.47</v>
      </c>
      <c r="CK7" s="75">
        <v>224.88</v>
      </c>
      <c r="CL7" s="75">
        <v>215.41</v>
      </c>
      <c r="CM7" s="75">
        <v>55.83</v>
      </c>
      <c r="CN7" s="75">
        <v>57</v>
      </c>
      <c r="CO7" s="75">
        <v>54</v>
      </c>
      <c r="CP7" s="75">
        <v>54.5</v>
      </c>
      <c r="CQ7" s="75">
        <v>53</v>
      </c>
      <c r="CR7" s="75">
        <v>42.9</v>
      </c>
      <c r="CS7" s="75">
        <v>43.36</v>
      </c>
      <c r="CT7" s="75">
        <v>42.56</v>
      </c>
      <c r="CU7" s="75">
        <v>42.47</v>
      </c>
      <c r="CV7" s="75">
        <v>42.4</v>
      </c>
      <c r="CW7" s="75">
        <v>42.9</v>
      </c>
      <c r="CX7" s="75">
        <v>85.56</v>
      </c>
      <c r="CY7" s="75">
        <v>86.18</v>
      </c>
      <c r="CZ7" s="75">
        <v>86.1</v>
      </c>
      <c r="DA7" s="75">
        <v>86.14</v>
      </c>
      <c r="DB7" s="75">
        <v>88.06</v>
      </c>
      <c r="DC7" s="75">
        <v>83.5</v>
      </c>
      <c r="DD7" s="75">
        <v>83.06</v>
      </c>
      <c r="DE7" s="75">
        <v>83.32</v>
      </c>
      <c r="DF7" s="75">
        <v>83.75</v>
      </c>
      <c r="DG7" s="75">
        <v>84.19</v>
      </c>
      <c r="DH7" s="75">
        <v>84.75</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9.e-002</v>
      </c>
      <c r="EK7" s="75">
        <v>9.e-002</v>
      </c>
      <c r="EL7" s="75">
        <v>0.13</v>
      </c>
      <c r="EM7" s="75">
        <v>0.36</v>
      </c>
      <c r="EN7" s="75">
        <v>0.39</v>
      </c>
      <c r="EO7" s="75">
        <v>0.3</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104</v>
      </c>
      <c r="C9" s="61" t="s">
        <v>105</v>
      </c>
      <c r="D9" s="61" t="s">
        <v>106</v>
      </c>
      <c r="E9" s="61" t="s">
        <v>107</v>
      </c>
      <c r="F9" s="61" t="s">
        <v>108</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33</v>
      </c>
      <c r="B10" s="67">
        <f>DATEVALUE($B7+12-B11&amp;"/1/"&amp;B12)</f>
        <v>46753</v>
      </c>
      <c r="C10" s="67">
        <f>DATEVALUE($B7+12-C11&amp;"/1/"&amp;C12)</f>
        <v>47119</v>
      </c>
      <c r="D10" s="67">
        <f>DATEVALUE($B7+12-D11&amp;"/1/"&amp;D12)</f>
        <v>47484</v>
      </c>
      <c r="E10" s="68">
        <f>DATEVALUE($B7+12-E11&amp;"/1/"&amp;E12)</f>
        <v>47849</v>
      </c>
      <c r="F10" s="68">
        <f>DATEVALUE($B7+12-F11&amp;"/1/"&amp;F12)</f>
        <v>48215</v>
      </c>
    </row>
    <row r="11" spans="1:145">
      <c r="B11">
        <v>4</v>
      </c>
      <c r="C11">
        <v>3</v>
      </c>
      <c r="D11">
        <v>2</v>
      </c>
      <c r="E11">
        <v>1</v>
      </c>
      <c r="F11">
        <v>0</v>
      </c>
      <c r="G11" t="s">
        <v>109</v>
      </c>
    </row>
    <row r="12" spans="1:145">
      <c r="B12">
        <v>1</v>
      </c>
      <c r="C12">
        <v>1</v>
      </c>
      <c r="D12">
        <v>1</v>
      </c>
      <c r="E12">
        <v>1</v>
      </c>
      <c r="F12">
        <v>2</v>
      </c>
      <c r="G12" t="s">
        <v>110</v>
      </c>
    </row>
    <row r="13" spans="1:145">
      <c r="B13" t="s">
        <v>111</v>
      </c>
      <c r="C13" t="s">
        <v>111</v>
      </c>
      <c r="D13" t="s">
        <v>111</v>
      </c>
      <c r="E13" t="s">
        <v>113</v>
      </c>
      <c r="F13" t="s">
        <v>113</v>
      </c>
      <c r="G13" t="s">
        <v>114</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2022-02-16T04:10:15Z</vt:filetime>
  </property>
</Properties>
</file>