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３年度\経営比較分析表\"/>
    </mc:Choice>
  </mc:AlternateContent>
  <xr:revisionPtr revIDLastSave="0" documentId="13_ncr:1_{9562E3CD-939D-4925-8029-1F6861218B9D}" xr6:coauthVersionLast="36" xr6:coauthVersionMax="36" xr10:uidLastSave="{00000000-0000-0000-0000-000000000000}"/>
  <workbookProtection workbookAlgorithmName="SHA-512" workbookHashValue="z+QexmrgySQOwVdkSxvxwmHu/8kEa3tgq74JwROSXlJZ51dIKmjfcF3sQuJQ7SfEL5l2mEihKNY0GL0VX2tvSw==" workbookSaltValue="zFmjf1k+CidD1D+8PKHC4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BB10" i="4"/>
  <c r="AD10" i="4"/>
  <c r="W10" i="4"/>
  <c r="P10" i="4"/>
  <c r="BB8" i="4"/>
  <c r="AD8" i="4"/>
  <c r="W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<sst xmlns="http://schemas.openxmlformats.org/spreadsheetml/2006/main" count="236" uniqueCount="118">
  <si>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</si>
  <si>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</si>
  <si>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</si>
  <si>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</si>
  <si>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</si>
  <si>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</si>
  <si>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</si>
  <si>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</si>
  <si>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</si>
  <si>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</si>
  <si>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</si>
  <si>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</si>
  <si>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</si>
  <si>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</si>
  <si>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</si>
  <si>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</si>
  <si>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</si>
  <si>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</si>
  <si>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</si>
  <si>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</si>
  <si>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</si>
  <si>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</si>
  <si>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</si>
  <si>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</si>
  <si>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</si>
  <si>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</si>
  <si>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</si>
  <si>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</si>
  <si>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</si>
  <si>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</si>
  <si>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</si>
  <si>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</si>
  <si>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</si>
  <si>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</si>
  <si>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</si>
  <si>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</si>
  <si>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</si>
  <si>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</si>
  <si>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</si>
  <si>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</si>
  <si>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</si>
  <si>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</si>
  <si>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</si>
  <si>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</si>
  <si>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</si>
  <si>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</si>
  <si>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</si>
  <si>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</si>
  <si>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</si>
  <si>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</si>
  <si>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</si>
  <si>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</si>
  <si>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</si>
  <si>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</si>
  <si>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</si>
  <si>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</si>
  <si>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</si>
  <si>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</si>
  <si>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</si>
  <si>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</si>
  <si>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</si>
  <si>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</si>
  <si>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</si>
  <si>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</si>
  <si>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</si>
  <si>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</si>
  <si>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</si>
  <si>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</si>
  <si>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</si>
  <si>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</si>
  <si>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</si>
  <si>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</si>
  <si>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</si>
  <si>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</si>
  <si>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</si>
  <si>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</si>
  <si>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</si>
  <si>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</si>
  <si>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</si>
  <si>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</si>
  <si>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</si>
  <si>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</si>
  <si>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</si>
  <si>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</si>
  <si>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</si>
  <si>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</si>
  <si>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</si>
  <si>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</si>
  <si>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</si>
  <si>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</si>
  <si>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</si>
  <si>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</si>
  <si>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</si>
  <si>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</si>
  <si>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</si>
  <si>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</si>
  <si>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</si>
  <si>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</si>
  <si>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</si>
  <si>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</si>
  <si>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</si>
  <si>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</si>
  <si>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</si>
  <si>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</si>
  <si>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</si>
  <si>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</si>
  <si>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</si>
  <si>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</si>
  <si>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</si>
  <si>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</si>
  <si>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</si>
  <si>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</si>
  <si>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</si>
  <si>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</si>
  <si>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</si>
  <si>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一般会計繰入金により欠損金は発生しておらず、経費回収率は１００％を満たしており良好であるが、人口減少等による社会動態の変化を的確に捉え、使用料や有収水量の確保に向け効果的な普及啓発活動について研究し実施していくとともに、民間委託の拡大や施設の長寿命化によるライフサイクルコストの縮減等により、経営の改善を図っていく必要がある。
　また、建設開始後50年を経過している管渠が増加傾向であるため、予防保全の観点から管渠の状態を適時調査・確認し、計画的な修繕を行うとともに、施設の更新については、ストックマネジメント計画に基づき長寿命化による投資の平準化の推進が必要である。</t>
    <phoneticPr fontId="4"/>
  </si>
  <si>
    <t>①経常収支比率、②累積欠損金比率、③流動比率
　経常収支比率は、基準内繰入金によって収支を均衡しているため、100%の水準である。また、繰越工事の減少に伴い流動資産が減少したため、流動比率も減少した。なお、平成28年度は累積欠損金が発生しているが、これは資産減耗費（収益的支出）の財源に充てるため企業債（資本的収入）を借り入れたためである。
④企業債残高対事業規模比率
　企業債残高は減少しているものの、一般会計負担額を令和2年度に修正したため、比率は大きく増加した。類似団体と比べ高い水準にある。
⑤経費回収率
　不足分について補填する一般会計繰入金が全て基準内であるため、経費回収率は100％であり、類似団体と比べ同水準にある。
⑥汚水処理原価
　汚水処理原価は減少傾向にある。類似団体と比べ高い水準である。
⑦施設利用率、⑧水洗化率
　公共下水道では、処理場を持っておらず、県中浄化センターで処理している。水洗化率は、類似団体と同水準である。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32" eb="35">
      <t>キジュンナイ</t>
    </rPh>
    <rPh sb="35" eb="37">
      <t>クリイレ</t>
    </rPh>
    <rPh sb="37" eb="38">
      <t>キン</t>
    </rPh>
    <rPh sb="42" eb="44">
      <t>シュウシ</t>
    </rPh>
    <rPh sb="45" eb="47">
      <t>キンコウ</t>
    </rPh>
    <rPh sb="59" eb="61">
      <t>スイジュン</t>
    </rPh>
    <rPh sb="68" eb="70">
      <t>クリコシ</t>
    </rPh>
    <rPh sb="70" eb="72">
      <t>コウジ</t>
    </rPh>
    <rPh sb="73" eb="75">
      <t>ゲンショウ</t>
    </rPh>
    <rPh sb="76" eb="77">
      <t>トモナ</t>
    </rPh>
    <rPh sb="78" eb="80">
      <t>リュウドウ</t>
    </rPh>
    <rPh sb="80" eb="82">
      <t>シサン</t>
    </rPh>
    <rPh sb="83" eb="85">
      <t>ゲンショウ</t>
    </rPh>
    <rPh sb="90" eb="92">
      <t>リュウドウ</t>
    </rPh>
    <rPh sb="92" eb="94">
      <t>ヒリツ</t>
    </rPh>
    <rPh sb="95" eb="97">
      <t>ゲンショウ</t>
    </rPh>
    <rPh sb="186" eb="188">
      <t>キギョウ</t>
    </rPh>
    <rPh sb="188" eb="189">
      <t>サイ</t>
    </rPh>
    <rPh sb="189" eb="191">
      <t>ザンダカ</t>
    </rPh>
    <rPh sb="192" eb="194">
      <t>ゲンショウ</t>
    </rPh>
    <rPh sb="202" eb="204">
      <t>イッパン</t>
    </rPh>
    <rPh sb="204" eb="206">
      <t>カイケイ</t>
    </rPh>
    <rPh sb="206" eb="208">
      <t>フタン</t>
    </rPh>
    <rPh sb="208" eb="209">
      <t>ガク</t>
    </rPh>
    <rPh sb="210" eb="212">
      <t>レイワ</t>
    </rPh>
    <rPh sb="213" eb="215">
      <t>ネンド</t>
    </rPh>
    <rPh sb="216" eb="218">
      <t>シュウセイ</t>
    </rPh>
    <rPh sb="223" eb="225">
      <t>ヒリツ</t>
    </rPh>
    <rPh sb="226" eb="227">
      <t>オオ</t>
    </rPh>
    <rPh sb="229" eb="231">
      <t>ゾウカ</t>
    </rPh>
    <rPh sb="241" eb="242">
      <t>タカ</t>
    </rPh>
    <rPh sb="258" eb="260">
      <t>フソク</t>
    </rPh>
    <rPh sb="260" eb="261">
      <t>フン</t>
    </rPh>
    <rPh sb="265" eb="267">
      <t>ホテン</t>
    </rPh>
    <rPh sb="269" eb="270">
      <t>イチ</t>
    </rPh>
    <rPh sb="271" eb="273">
      <t>カイケイ</t>
    </rPh>
    <rPh sb="273" eb="275">
      <t>クリイレ</t>
    </rPh>
    <rPh sb="275" eb="276">
      <t>キン</t>
    </rPh>
    <rPh sb="277" eb="278">
      <t>スベ</t>
    </rPh>
    <rPh sb="279" eb="281">
      <t>キジュン</t>
    </rPh>
    <rPh sb="281" eb="282">
      <t>ナイ</t>
    </rPh>
    <rPh sb="326" eb="328">
      <t>オスイ</t>
    </rPh>
    <rPh sb="328" eb="330">
      <t>ショリ</t>
    </rPh>
    <rPh sb="330" eb="332">
      <t>ゲンカ</t>
    </rPh>
    <rPh sb="333" eb="335">
      <t>ゲンショウ</t>
    </rPh>
    <rPh sb="335" eb="337">
      <t>ケイコウ</t>
    </rPh>
    <phoneticPr fontId="4"/>
  </si>
  <si>
    <t>①有形固定資産減価償却率
　増加傾向にあり、令和２年度では類似団体の平均値が減少したため、類似団体と同水準になった。
②管渠老朽化率、③管渠改善率
　法定耐用年数を超える管渠が増加傾向にあるため、今後も老朽化率は高くなる傾向にある。なお、令和元年度から類似団体と同水準になった。
また、改善管渠延長の増加により管渠改善率は増加傾向にあるが、類似団体と比べ低い水準にある。
　今後増加する更新需要に備え、老朽施設の増加に留意し、管渠改善率の向上を図っていく必要がある。</t>
    <rPh sb="22" eb="24">
      <t>レイワ</t>
    </rPh>
    <rPh sb="25" eb="27">
      <t>ネンド</t>
    </rPh>
    <rPh sb="29" eb="31">
      <t>ルイジ</t>
    </rPh>
    <rPh sb="31" eb="33">
      <t>ダンタイ</t>
    </rPh>
    <rPh sb="34" eb="37">
      <t>ヘイキンチ</t>
    </rPh>
    <rPh sb="38" eb="40">
      <t>ゲンショウ</t>
    </rPh>
    <rPh sb="45" eb="47">
      <t>ルイジ</t>
    </rPh>
    <rPh sb="47" eb="49">
      <t>ダンタイ</t>
    </rPh>
    <rPh sb="50" eb="53">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</si>
</sst>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0.17</c:v>
                </c:pt>
                <c:pt idx="1">
                  <c:v>0.09</c:v>
                </c:pt>
                <c:pt idx="2">
                  <c:v>0.03</c:v>
                </c:pt>
                <c:pt idx="3">
                  <c:v>0.04</c:v>
                </c:pt>
                <c:pt idx="4">
                  <c:v>7.0000000000000007E-2</c:v>
                </c:pt>
              </c:numCache>
            </c:numRef>
          </c:val>
          <c:extLst>
            <c:ext xmlns:c16="http://schemas.microsoft.com/office/drawing/2014/chart" uri="{C3380CC4-5D6E-409C-BE32-E72D297353CC}">
              <c16:uniqueId val="{00000000-AC39-4616-8BAD-9D87E79EA0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AC39-4616-8BAD-9D87E79EA0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D-4823-8A4A-A39880B2D6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205D-4823-8A4A-A39880B2D6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95.34</c:v>
                </c:pt>
                <c:pt idx="1">
                  <c:v>94.73</c:v>
                </c:pt>
                <c:pt idx="2">
                  <c:v>94.79</c:v>
                </c:pt>
                <c:pt idx="3">
                  <c:v>94.86</c:v>
                </c:pt>
                <c:pt idx="4">
                  <c:v>94.56</c:v>
                </c:pt>
              </c:numCache>
            </c:numRef>
          </c:val>
          <c:extLst>
            <c:ext xmlns:c16="http://schemas.microsoft.com/office/drawing/2014/chart" uri="{C3380CC4-5D6E-409C-BE32-E72D297353CC}">
              <c16:uniqueId val="{00000000-52FA-48AD-B626-B6C3CA8B84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52FA-48AD-B626-B6C3CA8B84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100.17</c:v>
                </c:pt>
                <c:pt idx="1">
                  <c:v>100.16</c:v>
                </c:pt>
                <c:pt idx="2">
                  <c:v>100.22</c:v>
                </c:pt>
                <c:pt idx="3">
                  <c:v>100.05</c:v>
                </c:pt>
                <c:pt idx="4">
                  <c:v>99.9</c:v>
                </c:pt>
              </c:numCache>
            </c:numRef>
          </c:val>
          <c:extLst>
            <c:ext xmlns:c16="http://schemas.microsoft.com/office/drawing/2014/chart" uri="{C3380CC4-5D6E-409C-BE32-E72D297353CC}">
              <c16:uniqueId val="{00000000-130E-4DE6-959B-8577BDD3D0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130E-4DE6-959B-8577BDD3D0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21.95</c:v>
                </c:pt>
                <c:pt idx="1">
                  <c:v>24.15</c:v>
                </c:pt>
                <c:pt idx="2">
                  <c:v>26.12</c:v>
                </c:pt>
                <c:pt idx="3">
                  <c:v>27.94</c:v>
                </c:pt>
                <c:pt idx="4">
                  <c:v>29.36</c:v>
                </c:pt>
              </c:numCache>
            </c:numRef>
          </c:val>
          <c:extLst>
            <c:ext xmlns:c16="http://schemas.microsoft.com/office/drawing/2014/chart" uri="{C3380CC4-5D6E-409C-BE32-E72D297353CC}">
              <c16:uniqueId val="{00000000-0C5C-40F8-B453-897CF0FD9D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0C5C-40F8-B453-897CF0FD9D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2.08</c:v>
                </c:pt>
                <c:pt idx="1">
                  <c:v>3.51</c:v>
                </c:pt>
                <c:pt idx="2">
                  <c:v>4.3099999999999996</c:v>
                </c:pt>
                <c:pt idx="3">
                  <c:v>5.05</c:v>
                </c:pt>
                <c:pt idx="4">
                  <c:v>5.78</c:v>
                </c:pt>
              </c:numCache>
            </c:numRef>
          </c:val>
          <c:extLst>
            <c:ext xmlns:c16="http://schemas.microsoft.com/office/drawing/2014/chart" uri="{C3380CC4-5D6E-409C-BE32-E72D297353CC}">
              <c16:uniqueId val="{00000000-39DF-43C3-A737-9F1D3252EE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39DF-43C3-A737-9F1D3252EE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0.14000000000000001</c:v>
                </c:pt>
                <c:pt idx="1">
                  <c:v>0</c:v>
                </c:pt>
                <c:pt idx="2">
                  <c:v>0</c:v>
                </c:pt>
                <c:pt idx="3">
                  <c:v>0</c:v>
                </c:pt>
                <c:pt idx="4">
                  <c:v>0</c:v>
                </c:pt>
              </c:numCache>
            </c:numRef>
          </c:val>
          <c:extLst>
            <c:ext xmlns:c16="http://schemas.microsoft.com/office/drawing/2014/chart" uri="{C3380CC4-5D6E-409C-BE32-E72D297353CC}">
              <c16:uniqueId val="{00000000-5205-4B76-B8DB-4284D5B257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5205-4B76-B8DB-4284D5B257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25.24</c:v>
                </c:pt>
                <c:pt idx="1">
                  <c:v>35.9</c:v>
                </c:pt>
                <c:pt idx="2">
                  <c:v>53.61</c:v>
                </c:pt>
                <c:pt idx="3">
                  <c:v>58.66</c:v>
                </c:pt>
                <c:pt idx="4">
                  <c:v>37</c:v>
                </c:pt>
              </c:numCache>
            </c:numRef>
          </c:val>
          <c:extLst>
            <c:ext xmlns:c16="http://schemas.microsoft.com/office/drawing/2014/chart" uri="{C3380CC4-5D6E-409C-BE32-E72D297353CC}">
              <c16:uniqueId val="{00000000-47C4-4503-97D6-7F365CCFDE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47C4-4503-97D6-7F365CCFDE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674.41</c:v>
                </c:pt>
                <c:pt idx="1">
                  <c:v>554.88</c:v>
                </c:pt>
                <c:pt idx="2">
                  <c:v>587.98</c:v>
                </c:pt>
                <c:pt idx="3">
                  <c:v>520.59</c:v>
                </c:pt>
                <c:pt idx="4">
                  <c:v>1202.77</c:v>
                </c:pt>
              </c:numCache>
            </c:numRef>
          </c:val>
          <c:extLst>
            <c:ext xmlns:c16="http://schemas.microsoft.com/office/drawing/2014/chart" uri="{C3380CC4-5D6E-409C-BE32-E72D297353CC}">
              <c16:uniqueId val="{00000000-4BB7-414D-A050-5F8489D15C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4BB7-414D-A050-5F8489D15C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99.68</c:v>
                </c:pt>
                <c:pt idx="1">
                  <c:v>100</c:v>
                </c:pt>
                <c:pt idx="2">
                  <c:v>100</c:v>
                </c:pt>
                <c:pt idx="3">
                  <c:v>100</c:v>
                </c:pt>
                <c:pt idx="4">
                  <c:v>100</c:v>
                </c:pt>
              </c:numCache>
            </c:numRef>
          </c:val>
          <c:extLst>
            <c:ext xmlns:c16="http://schemas.microsoft.com/office/drawing/2014/chart" uri="{C3380CC4-5D6E-409C-BE32-E72D297353CC}">
              <c16:uniqueId val="{00000000-D20B-4CA4-ADAD-8CEAB03F21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D20B-4CA4-ADAD-8CEAB03F21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177.76</c:v>
                </c:pt>
                <c:pt idx="1">
                  <c:v>177.08</c:v>
                </c:pt>
                <c:pt idx="2">
                  <c:v>176.85</c:v>
                </c:pt>
                <c:pt idx="3">
                  <c:v>175.73</c:v>
                </c:pt>
                <c:pt idx="4">
                  <c:v>172.74</c:v>
                </c:pt>
              </c:numCache>
            </c:numRef>
          </c:val>
          <c:extLst>
            <c:ext xmlns:c16="http://schemas.microsoft.com/office/drawing/2014/chart" uri="{C3380CC4-5D6E-409C-BE32-E72D297353CC}">
              <c16:uniqueId val="{00000000-B67B-4D36-AA32-AA8ED1BE6C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B67B-4D36-AA32-AA8ED1BE6C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321394</v>
      </c>
      <c r="AM8" s="69"/>
      <c r="AN8" s="69"/>
      <c r="AO8" s="69"/>
      <c r="AP8" s="69"/>
      <c r="AQ8" s="69"/>
      <c r="AR8" s="69"/>
      <c r="AS8" s="69"/>
      <c r="AT8" s="68">
        <f>データ!T6</f>
        <v>757.2</v>
      </c>
      <c r="AU8" s="68"/>
      <c r="AV8" s="68"/>
      <c r="AW8" s="68"/>
      <c r="AX8" s="68"/>
      <c r="AY8" s="68"/>
      <c r="AZ8" s="68"/>
      <c r="BA8" s="68"/>
      <c r="BB8" s="68">
        <f>データ!U6</f>
        <v>424.45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54.64</v>
      </c>
      <c r="J10" s="68"/>
      <c r="K10" s="68"/>
      <c r="L10" s="68"/>
      <c r="M10" s="68"/>
      <c r="N10" s="68"/>
      <c r="O10" s="68"/>
      <c r="P10" s="68">
        <f>データ!P6</f>
        <v>73.22</v>
      </c>
      <c r="Q10" s="68"/>
      <c r="R10" s="68"/>
      <c r="S10" s="68"/>
      <c r="T10" s="68"/>
      <c r="U10" s="68"/>
      <c r="V10" s="68"/>
      <c r="W10" s="68">
        <f>データ!Q6</f>
        <v>80.88</v>
      </c>
      <c r="X10" s="68"/>
      <c r="Y10" s="68"/>
      <c r="Z10" s="68"/>
      <c r="AA10" s="68"/>
      <c r="AB10" s="68"/>
      <c r="AC10" s="68"/>
      <c r="AD10" s="69">
        <f>データ!R6</f>
        <v>3066</v>
      </c>
      <c r="AE10" s="69"/>
      <c r="AF10" s="69"/>
      <c r="AG10" s="69"/>
      <c r="AH10" s="69"/>
      <c r="AI10" s="69"/>
      <c r="AJ10" s="69"/>
      <c r="AK10" s="2"/>
      <c r="AL10" s="69">
        <f>データ!V6</f>
        <v>234612</v>
      </c>
      <c r="AM10" s="69"/>
      <c r="AN10" s="69"/>
      <c r="AO10" s="69"/>
      <c r="AP10" s="69"/>
      <c r="AQ10" s="69"/>
      <c r="AR10" s="69"/>
      <c r="AS10" s="69"/>
      <c r="AT10" s="68">
        <f>データ!W6</f>
        <v>46.52</v>
      </c>
      <c r="AU10" s="68"/>
      <c r="AV10" s="68"/>
      <c r="AW10" s="68"/>
      <c r="AX10" s="68"/>
      <c r="AY10" s="68"/>
      <c r="AZ10" s="68"/>
      <c r="BA10" s="68"/>
      <c r="BB10" s="68">
        <f>データ!X6</f>
        <v>5043.25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yOEK4N29rc+gce0ps1SgKOLYVReLperR1VPuwPa+p6dGk7fp40xJ4et61BH4AaXqM4jrYOiEtUZDoexXs8tg==" saltValue="E+9OHsOLfVsMDomIugcG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72036</v>
      </c>
      <c r="D6" s="33">
        <f t="shared" si="3"/>
        <v>46</v>
      </c>
      <c r="E6" s="33">
        <f t="shared" si="3"/>
        <v>17</v>
      </c>
      <c r="F6" s="33">
        <f t="shared" si="3"/>
        <v>1</v>
      </c>
      <c r="G6" s="33">
        <f t="shared" si="3"/>
        <v>0</v>
      </c>
      <c r="H6" s="33" t="str">
        <f t="shared" si="3"/>
        <v>福島県　郡山市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54.64</v>
      </c>
      <c r="P6" s="34">
        <f t="shared" si="3"/>
        <v>73.22</v>
      </c>
      <c r="Q6" s="34">
        <f t="shared" si="3"/>
        <v>80.88</v>
      </c>
      <c r="R6" s="34">
        <f t="shared" si="3"/>
        <v>3066</v>
      </c>
      <c r="S6" s="34">
        <f t="shared" si="3"/>
        <v>321394</v>
      </c>
      <c r="T6" s="34">
        <f t="shared" si="3"/>
        <v>757.2</v>
      </c>
      <c r="U6" s="34">
        <f t="shared" si="3"/>
        <v>424.45</v>
      </c>
      <c r="V6" s="34">
        <f t="shared" si="3"/>
        <v>234612</v>
      </c>
      <c r="W6" s="34">
        <f t="shared" si="3"/>
        <v>46.52</v>
      </c>
      <c r="X6" s="34">
        <f t="shared" si="3"/>
        <v>5043.25</v>
      </c>
      <c r="Y6" s="35">
        <f>IF(Y7="",NA(),Y7)</f>
        <v>100.17</v>
      </c>
      <c r="Z6" s="35">
        <f t="shared" ref="Z6:AH6" si="4">IF(Z7="",NA(),Z7)</f>
        <v>100.16</v>
      </c>
      <c r="AA6" s="35">
        <f t="shared" si="4"/>
        <v>100.22</v>
      </c>
      <c r="AB6" s="35">
        <f t="shared" si="4"/>
        <v>100.05</v>
      </c>
      <c r="AC6" s="35">
        <f t="shared" si="4"/>
        <v>99.9</v>
      </c>
      <c r="AD6" s="35">
        <f t="shared" si="4"/>
        <v>107.45</v>
      </c>
      <c r="AE6" s="35">
        <f t="shared" si="4"/>
        <v>107.43</v>
      </c>
      <c r="AF6" s="35">
        <f t="shared" si="4"/>
        <v>107.64</v>
      </c>
      <c r="AG6" s="35">
        <f t="shared" si="4"/>
        <v>107.03</v>
      </c>
      <c r="AH6" s="35">
        <f t="shared" si="4"/>
        <v>106.55</v>
      </c>
      <c r="AI6" s="34" t="str">
        <f>IF(AI7="","",IF(AI7="-","【-】","【"&amp;SUBSTITUTE(TEXT(AI7,"#,##0.00"),"-","△")&amp;"】"))</f>
        <v>【106.67】</v>
      </c>
      <c r="AJ6" s="35">
        <f>IF(AJ7="",NA(),AJ7)</f>
        <v>0.14000000000000001</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25.24</v>
      </c>
      <c r="AV6" s="35">
        <f t="shared" ref="AV6:BD6" si="6">IF(AV7="",NA(),AV7)</f>
        <v>35.9</v>
      </c>
      <c r="AW6" s="35">
        <f t="shared" si="6"/>
        <v>53.61</v>
      </c>
      <c r="AX6" s="35">
        <f t="shared" si="6"/>
        <v>58.66</v>
      </c>
      <c r="AY6" s="35">
        <f t="shared" si="6"/>
        <v>37</v>
      </c>
      <c r="AZ6" s="35">
        <f t="shared" si="6"/>
        <v>54.03</v>
      </c>
      <c r="BA6" s="35">
        <f t="shared" si="6"/>
        <v>65.83</v>
      </c>
      <c r="BB6" s="35">
        <f t="shared" si="6"/>
        <v>72.22</v>
      </c>
      <c r="BC6" s="35">
        <f t="shared" si="6"/>
        <v>73.02</v>
      </c>
      <c r="BD6" s="35">
        <f t="shared" si="6"/>
        <v>72.930000000000007</v>
      </c>
      <c r="BE6" s="34" t="str">
        <f>IF(BE7="","",IF(BE7="-","【-】","【"&amp;SUBSTITUTE(TEXT(BE7,"#,##0.00"),"-","△")&amp;"】"))</f>
        <v>【67.52】</v>
      </c>
      <c r="BF6" s="35">
        <f>IF(BF7="",NA(),BF7)</f>
        <v>674.41</v>
      </c>
      <c r="BG6" s="35">
        <f t="shared" ref="BG6:BO6" si="7">IF(BG7="",NA(),BG7)</f>
        <v>554.88</v>
      </c>
      <c r="BH6" s="35">
        <f t="shared" si="7"/>
        <v>587.98</v>
      </c>
      <c r="BI6" s="35">
        <f t="shared" si="7"/>
        <v>520.59</v>
      </c>
      <c r="BJ6" s="35">
        <f t="shared" si="7"/>
        <v>1202.77</v>
      </c>
      <c r="BK6" s="35">
        <f t="shared" si="7"/>
        <v>802.49</v>
      </c>
      <c r="BL6" s="35">
        <f t="shared" si="7"/>
        <v>805.14</v>
      </c>
      <c r="BM6" s="35">
        <f t="shared" si="7"/>
        <v>730.93</v>
      </c>
      <c r="BN6" s="35">
        <f t="shared" si="7"/>
        <v>708.89</v>
      </c>
      <c r="BO6" s="35">
        <f t="shared" si="7"/>
        <v>730.52</v>
      </c>
      <c r="BP6" s="34" t="str">
        <f>IF(BP7="","",IF(BP7="-","【-】","【"&amp;SUBSTITUTE(TEXT(BP7,"#,##0.00"),"-","△")&amp;"】"))</f>
        <v>【705.21】</v>
      </c>
      <c r="BQ6" s="35">
        <f>IF(BQ7="",NA(),BQ7)</f>
        <v>99.68</v>
      </c>
      <c r="BR6" s="35">
        <f t="shared" ref="BR6:BZ6" si="8">IF(BR7="",NA(),BR7)</f>
        <v>100</v>
      </c>
      <c r="BS6" s="35">
        <f t="shared" si="8"/>
        <v>100</v>
      </c>
      <c r="BT6" s="35">
        <f t="shared" si="8"/>
        <v>100</v>
      </c>
      <c r="BU6" s="35">
        <f t="shared" si="8"/>
        <v>100</v>
      </c>
      <c r="BV6" s="35">
        <f t="shared" si="8"/>
        <v>103.18</v>
      </c>
      <c r="BW6" s="35">
        <f t="shared" si="8"/>
        <v>100.22</v>
      </c>
      <c r="BX6" s="35">
        <f t="shared" si="8"/>
        <v>98.09</v>
      </c>
      <c r="BY6" s="35">
        <f t="shared" si="8"/>
        <v>97.91</v>
      </c>
      <c r="BZ6" s="35">
        <f t="shared" si="8"/>
        <v>98.61</v>
      </c>
      <c r="CA6" s="34" t="str">
        <f>IF(CA7="","",IF(CA7="-","【-】","【"&amp;SUBSTITUTE(TEXT(CA7,"#,##0.00"),"-","△")&amp;"】"))</f>
        <v>【98.96】</v>
      </c>
      <c r="CB6" s="35">
        <f>IF(CB7="",NA(),CB7)</f>
        <v>177.76</v>
      </c>
      <c r="CC6" s="35">
        <f t="shared" ref="CC6:CK6" si="9">IF(CC7="",NA(),CC7)</f>
        <v>177.08</v>
      </c>
      <c r="CD6" s="35">
        <f t="shared" si="9"/>
        <v>176.85</v>
      </c>
      <c r="CE6" s="35">
        <f t="shared" si="9"/>
        <v>175.73</v>
      </c>
      <c r="CF6" s="35">
        <f t="shared" si="9"/>
        <v>172.74</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63.26</v>
      </c>
      <c r="CS6" s="35">
        <f t="shared" si="10"/>
        <v>61.54</v>
      </c>
      <c r="CT6" s="35">
        <f t="shared" si="10"/>
        <v>61.93</v>
      </c>
      <c r="CU6" s="35">
        <f t="shared" si="10"/>
        <v>61.32</v>
      </c>
      <c r="CV6" s="35">
        <f t="shared" si="10"/>
        <v>61.7</v>
      </c>
      <c r="CW6" s="34" t="str">
        <f>IF(CW7="","",IF(CW7="-","【-】","【"&amp;SUBSTITUTE(TEXT(CW7,"#,##0.00"),"-","△")&amp;"】"))</f>
        <v>【59.57】</v>
      </c>
      <c r="CX6" s="35">
        <f>IF(CX7="",NA(),CX7)</f>
        <v>95.34</v>
      </c>
      <c r="CY6" s="35">
        <f t="shared" ref="CY6:DG6" si="11">IF(CY7="",NA(),CY7)</f>
        <v>94.73</v>
      </c>
      <c r="CZ6" s="35">
        <f t="shared" si="11"/>
        <v>94.79</v>
      </c>
      <c r="DA6" s="35">
        <f t="shared" si="11"/>
        <v>94.86</v>
      </c>
      <c r="DB6" s="35">
        <f t="shared" si="11"/>
        <v>94.56</v>
      </c>
      <c r="DC6" s="35">
        <f t="shared" si="11"/>
        <v>94.07</v>
      </c>
      <c r="DD6" s="35">
        <f t="shared" si="11"/>
        <v>94.13</v>
      </c>
      <c r="DE6" s="35">
        <f t="shared" si="11"/>
        <v>94.45</v>
      </c>
      <c r="DF6" s="35">
        <f t="shared" si="11"/>
        <v>94.58</v>
      </c>
      <c r="DG6" s="35">
        <f t="shared" si="11"/>
        <v>94.56</v>
      </c>
      <c r="DH6" s="34" t="str">
        <f>IF(DH7="","",IF(DH7="-","【-】","【"&amp;SUBSTITUTE(TEXT(DH7,"#,##0.00"),"-","△")&amp;"】"))</f>
        <v>【95.57】</v>
      </c>
      <c r="DI6" s="35">
        <f>IF(DI7="",NA(),DI7)</f>
        <v>21.95</v>
      </c>
      <c r="DJ6" s="35">
        <f t="shared" ref="DJ6:DR6" si="12">IF(DJ7="",NA(),DJ7)</f>
        <v>24.15</v>
      </c>
      <c r="DK6" s="35">
        <f t="shared" si="12"/>
        <v>26.12</v>
      </c>
      <c r="DL6" s="35">
        <f t="shared" si="12"/>
        <v>27.94</v>
      </c>
      <c r="DM6" s="35">
        <f t="shared" si="12"/>
        <v>29.36</v>
      </c>
      <c r="DN6" s="35">
        <f t="shared" si="12"/>
        <v>28.95</v>
      </c>
      <c r="DO6" s="35">
        <f t="shared" si="12"/>
        <v>30.11</v>
      </c>
      <c r="DP6" s="35">
        <f t="shared" si="12"/>
        <v>30.45</v>
      </c>
      <c r="DQ6" s="35">
        <f t="shared" si="12"/>
        <v>31.01</v>
      </c>
      <c r="DR6" s="35">
        <f t="shared" si="12"/>
        <v>28.87</v>
      </c>
      <c r="DS6" s="34" t="str">
        <f>IF(DS7="","",IF(DS7="-","【-】","【"&amp;SUBSTITUTE(TEXT(DS7,"#,##0.00"),"-","△")&amp;"】"))</f>
        <v>【36.52】</v>
      </c>
      <c r="DT6" s="35">
        <f>IF(DT7="",NA(),DT7)</f>
        <v>2.08</v>
      </c>
      <c r="DU6" s="35">
        <f t="shared" ref="DU6:EC6" si="13">IF(DU7="",NA(),DU7)</f>
        <v>3.51</v>
      </c>
      <c r="DV6" s="35">
        <f t="shared" si="13"/>
        <v>4.3099999999999996</v>
      </c>
      <c r="DW6" s="35">
        <f t="shared" si="13"/>
        <v>5.05</v>
      </c>
      <c r="DX6" s="35">
        <f t="shared" si="13"/>
        <v>5.78</v>
      </c>
      <c r="DY6" s="35">
        <f t="shared" si="13"/>
        <v>4.07</v>
      </c>
      <c r="DZ6" s="35">
        <f t="shared" si="13"/>
        <v>4.54</v>
      </c>
      <c r="EA6" s="35">
        <f t="shared" si="13"/>
        <v>4.8499999999999996</v>
      </c>
      <c r="EB6" s="35">
        <f t="shared" si="13"/>
        <v>4.95</v>
      </c>
      <c r="EC6" s="35">
        <f t="shared" si="13"/>
        <v>5.64</v>
      </c>
      <c r="ED6" s="34" t="str">
        <f>IF(ED7="","",IF(ED7="-","【-】","【"&amp;SUBSTITUTE(TEXT(ED7,"#,##0.00"),"-","△")&amp;"】"))</f>
        <v>【5.72】</v>
      </c>
      <c r="EE6" s="35">
        <f>IF(EE7="",NA(),EE7)</f>
        <v>0.17</v>
      </c>
      <c r="EF6" s="35">
        <f t="shared" ref="EF6:EN6" si="14">IF(EF7="",NA(),EF7)</f>
        <v>0.09</v>
      </c>
      <c r="EG6" s="35">
        <f t="shared" si="14"/>
        <v>0.03</v>
      </c>
      <c r="EH6" s="35">
        <f t="shared" si="14"/>
        <v>0.04</v>
      </c>
      <c r="EI6" s="35">
        <f t="shared" si="14"/>
        <v>7.0000000000000007E-2</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72036</v>
      </c>
      <c r="D7" s="37">
        <v>46</v>
      </c>
      <c r="E7" s="37">
        <v>17</v>
      </c>
      <c r="F7" s="37">
        <v>1</v>
      </c>
      <c r="G7" s="37">
        <v>0</v>
      </c>
      <c r="H7" s="37" t="s">
        <v>96</v>
      </c>
      <c r="I7" s="37" t="s">
        <v>97</v>
      </c>
      <c r="J7" s="37" t="s">
        <v>98</v>
      </c>
      <c r="K7" s="37" t="s">
        <v>99</v>
      </c>
      <c r="L7" s="37" t="s">
        <v>100</v>
      </c>
      <c r="M7" s="37" t="s">
        <v>101</v>
      </c>
      <c r="N7" s="38" t="s">
        <v>102</v>
      </c>
      <c r="O7" s="38">
        <v>54.64</v>
      </c>
      <c r="P7" s="38">
        <v>73.22</v>
      </c>
      <c r="Q7" s="38">
        <v>80.88</v>
      </c>
      <c r="R7" s="38">
        <v>3066</v>
      </c>
      <c r="S7" s="38">
        <v>321394</v>
      </c>
      <c r="T7" s="38">
        <v>757.2</v>
      </c>
      <c r="U7" s="38">
        <v>424.45</v>
      </c>
      <c r="V7" s="38">
        <v>234612</v>
      </c>
      <c r="W7" s="38">
        <v>46.52</v>
      </c>
      <c r="X7" s="38">
        <v>5043.25</v>
      </c>
      <c r="Y7" s="38">
        <v>100.17</v>
      </c>
      <c r="Z7" s="38">
        <v>100.16</v>
      </c>
      <c r="AA7" s="38">
        <v>100.22</v>
      </c>
      <c r="AB7" s="38">
        <v>100.05</v>
      </c>
      <c r="AC7" s="38">
        <v>99.9</v>
      </c>
      <c r="AD7" s="38">
        <v>107.45</v>
      </c>
      <c r="AE7" s="38">
        <v>107.43</v>
      </c>
      <c r="AF7" s="38">
        <v>107.64</v>
      </c>
      <c r="AG7" s="38">
        <v>107.03</v>
      </c>
      <c r="AH7" s="38">
        <v>106.55</v>
      </c>
      <c r="AI7" s="38">
        <v>106.67</v>
      </c>
      <c r="AJ7" s="38">
        <v>0.14000000000000001</v>
      </c>
      <c r="AK7" s="38">
        <v>0</v>
      </c>
      <c r="AL7" s="38">
        <v>0</v>
      </c>
      <c r="AM7" s="38">
        <v>0</v>
      </c>
      <c r="AN7" s="38">
        <v>0</v>
      </c>
      <c r="AO7" s="38">
        <v>11.01</v>
      </c>
      <c r="AP7" s="38">
        <v>10.199999999999999</v>
      </c>
      <c r="AQ7" s="38">
        <v>9.1999999999999993</v>
      </c>
      <c r="AR7" s="38">
        <v>7.69</v>
      </c>
      <c r="AS7" s="38">
        <v>5.95</v>
      </c>
      <c r="AT7" s="38">
        <v>3.64</v>
      </c>
      <c r="AU7" s="38">
        <v>25.24</v>
      </c>
      <c r="AV7" s="38">
        <v>35.9</v>
      </c>
      <c r="AW7" s="38">
        <v>53.61</v>
      </c>
      <c r="AX7" s="38">
        <v>58.66</v>
      </c>
      <c r="AY7" s="38">
        <v>37</v>
      </c>
      <c r="AZ7" s="38">
        <v>54.03</v>
      </c>
      <c r="BA7" s="38">
        <v>65.83</v>
      </c>
      <c r="BB7" s="38">
        <v>72.22</v>
      </c>
      <c r="BC7" s="38">
        <v>73.02</v>
      </c>
      <c r="BD7" s="38">
        <v>72.930000000000007</v>
      </c>
      <c r="BE7" s="38">
        <v>67.52</v>
      </c>
      <c r="BF7" s="38">
        <v>674.41</v>
      </c>
      <c r="BG7" s="38">
        <v>554.88</v>
      </c>
      <c r="BH7" s="38">
        <v>587.98</v>
      </c>
      <c r="BI7" s="38">
        <v>520.59</v>
      </c>
      <c r="BJ7" s="38">
        <v>1202.77</v>
      </c>
      <c r="BK7" s="38">
        <v>802.49</v>
      </c>
      <c r="BL7" s="38">
        <v>805.14</v>
      </c>
      <c r="BM7" s="38">
        <v>730.93</v>
      </c>
      <c r="BN7" s="38">
        <v>708.89</v>
      </c>
      <c r="BO7" s="38">
        <v>730.52</v>
      </c>
      <c r="BP7" s="38">
        <v>705.21</v>
      </c>
      <c r="BQ7" s="38">
        <v>99.68</v>
      </c>
      <c r="BR7" s="38">
        <v>100</v>
      </c>
      <c r="BS7" s="38">
        <v>100</v>
      </c>
      <c r="BT7" s="38">
        <v>100</v>
      </c>
      <c r="BU7" s="38">
        <v>100</v>
      </c>
      <c r="BV7" s="38">
        <v>103.18</v>
      </c>
      <c r="BW7" s="38">
        <v>100.22</v>
      </c>
      <c r="BX7" s="38">
        <v>98.09</v>
      </c>
      <c r="BY7" s="38">
        <v>97.91</v>
      </c>
      <c r="BZ7" s="38">
        <v>98.61</v>
      </c>
      <c r="CA7" s="38">
        <v>98.96</v>
      </c>
      <c r="CB7" s="38">
        <v>177.76</v>
      </c>
      <c r="CC7" s="38">
        <v>177.08</v>
      </c>
      <c r="CD7" s="38">
        <v>176.85</v>
      </c>
      <c r="CE7" s="38">
        <v>175.73</v>
      </c>
      <c r="CF7" s="38">
        <v>172.74</v>
      </c>
      <c r="CG7" s="38">
        <v>141.11000000000001</v>
      </c>
      <c r="CH7" s="38">
        <v>144.79</v>
      </c>
      <c r="CI7" s="38">
        <v>146.08000000000001</v>
      </c>
      <c r="CJ7" s="38">
        <v>144.11000000000001</v>
      </c>
      <c r="CK7" s="38">
        <v>141.24</v>
      </c>
      <c r="CL7" s="38">
        <v>134.52000000000001</v>
      </c>
      <c r="CM7" s="38" t="s">
        <v>102</v>
      </c>
      <c r="CN7" s="38" t="s">
        <v>102</v>
      </c>
      <c r="CO7" s="38" t="s">
        <v>102</v>
      </c>
      <c r="CP7" s="38" t="s">
        <v>102</v>
      </c>
      <c r="CQ7" s="38" t="s">
        <v>102</v>
      </c>
      <c r="CR7" s="38">
        <v>63.26</v>
      </c>
      <c r="CS7" s="38">
        <v>61.54</v>
      </c>
      <c r="CT7" s="38">
        <v>61.93</v>
      </c>
      <c r="CU7" s="38">
        <v>61.32</v>
      </c>
      <c r="CV7" s="38">
        <v>61.7</v>
      </c>
      <c r="CW7" s="38">
        <v>59.57</v>
      </c>
      <c r="CX7" s="38">
        <v>95.34</v>
      </c>
      <c r="CY7" s="38">
        <v>94.73</v>
      </c>
      <c r="CZ7" s="38">
        <v>94.79</v>
      </c>
      <c r="DA7" s="38">
        <v>94.86</v>
      </c>
      <c r="DB7" s="38">
        <v>94.56</v>
      </c>
      <c r="DC7" s="38">
        <v>94.07</v>
      </c>
      <c r="DD7" s="38">
        <v>94.13</v>
      </c>
      <c r="DE7" s="38">
        <v>94.45</v>
      </c>
      <c r="DF7" s="38">
        <v>94.58</v>
      </c>
      <c r="DG7" s="38">
        <v>94.56</v>
      </c>
      <c r="DH7" s="38">
        <v>95.57</v>
      </c>
      <c r="DI7" s="38">
        <v>21.95</v>
      </c>
      <c r="DJ7" s="38">
        <v>24.15</v>
      </c>
      <c r="DK7" s="38">
        <v>26.12</v>
      </c>
      <c r="DL7" s="38">
        <v>27.94</v>
      </c>
      <c r="DM7" s="38">
        <v>29.36</v>
      </c>
      <c r="DN7" s="38">
        <v>28.95</v>
      </c>
      <c r="DO7" s="38">
        <v>30.11</v>
      </c>
      <c r="DP7" s="38">
        <v>30.45</v>
      </c>
      <c r="DQ7" s="38">
        <v>31.01</v>
      </c>
      <c r="DR7" s="38">
        <v>28.87</v>
      </c>
      <c r="DS7" s="38">
        <v>36.520000000000003</v>
      </c>
      <c r="DT7" s="38">
        <v>2.08</v>
      </c>
      <c r="DU7" s="38">
        <v>3.51</v>
      </c>
      <c r="DV7" s="38">
        <v>4.3099999999999996</v>
      </c>
      <c r="DW7" s="38">
        <v>5.05</v>
      </c>
      <c r="DX7" s="38">
        <v>5.78</v>
      </c>
      <c r="DY7" s="38">
        <v>4.07</v>
      </c>
      <c r="DZ7" s="38">
        <v>4.54</v>
      </c>
      <c r="EA7" s="38">
        <v>4.8499999999999996</v>
      </c>
      <c r="EB7" s="38">
        <v>4.95</v>
      </c>
      <c r="EC7" s="38">
        <v>5.64</v>
      </c>
      <c r="ED7" s="38">
        <v>5.72</v>
      </c>
      <c r="EE7" s="38">
        <v>0.17</v>
      </c>
      <c r="EF7" s="38">
        <v>0.09</v>
      </c>
      <c r="EG7" s="38">
        <v>0.03</v>
      </c>
      <c r="EH7" s="38">
        <v>0.04</v>
      </c>
      <c r="EI7" s="38">
        <v>7.0000000000000007E-2</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2022-01-26T05:34:06Z</cp:lastPrinted>
  <dcterms:created xsi:type="dcterms:W3CDTF">2021-12-03T07:07:59Z</dcterms:created>
  <dcterms:modified xsi:type="dcterms:W3CDTF">2022-01-26T07:12:30Z</dcterms:modified>
  <cp:category/>
</cp:coreProperties>
</file>