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10d6c8\作業用\04 財政2\03-000　地方公営企業一般☆\○経営比較分析表（H29～）\R3\220105_【照会】公営企業に係る経営比較分析表（令和２年度決算）の分析等について\05_市町村回答\201福島市\"/>
    </mc:Choice>
  </mc:AlternateContent>
  <workbookProtection workbookAlgorithmName="SHA-512" workbookHashValue="Xg5qOphr9wCNnVtHyCJF/rr/6ZRaPqk5YvzXXxffXE9Tgu9YGnbdpKs6LjaHSpCN/rcM7NiyICOQ3wan9oJpyg==" workbookSaltValue="8JlmSiUWwSp0OAwaSKGSvw==" workbookSpinCount="100000" lockStructure="1"/>
  <bookViews>
    <workbookView xWindow="0" yWindow="0" windowWidth="15360" windowHeight="7644"/>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AT8" i="4" s="1"/>
  <c r="S6" i="5"/>
  <c r="AL8" i="4" s="1"/>
  <c r="R6" i="5"/>
  <c r="Q6" i="5"/>
  <c r="P6" i="5"/>
  <c r="P10" i="4" s="1"/>
  <c r="O6" i="5"/>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G85" i="4"/>
  <c r="AT10" i="4"/>
  <c r="AL10" i="4"/>
  <c r="AD10" i="4"/>
  <c r="W10" i="4"/>
  <c r="I10" i="4"/>
  <c r="BB8" i="4"/>
  <c r="AD8" i="4"/>
  <c r="P8" i="4"/>
  <c r="I8" i="4"/>
  <c r="B8"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<sst xmlns="http://schemas.openxmlformats.org/spreadsheetml/2006/main" count="231" uniqueCount="118">
  <si>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</si>
  <si>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</si>
  <si>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</si>
  <si>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</si>
  <si>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</si>
  <si>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</si>
  <si>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</si>
  <si>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</si>
  <si>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</si>
  <si>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</si>
  <si>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</si>
  <si>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</si>
  <si>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</si>
  <si>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</si>
  <si>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</si>
  <si>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</si>
  <si>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</si>
  <si>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</si>
  <si>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</si>
  <si>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</si>
  <si>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</si>
  <si>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</si>
  <si>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</si>
  <si>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</si>
  <si>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</si>
  <si>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</si>
  <si>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</si>
  <si>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</si>
  <si>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</si>
  <si>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</si>
  <si>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</si>
  <si>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</si>
  <si>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</si>
  <si>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</si>
  <si>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</si>
  <si>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</si>
  <si>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</si>
  <si>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</si>
  <si>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</si>
  <si>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</si>
  <si>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</si>
  <si>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</si>
  <si>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</si>
  <si>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</si>
  <si>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</si>
  <si>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</si>
  <si>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</si>
  <si>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</si>
  <si>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</si>
  <si>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</si>
  <si>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</si>
  <si>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</si>
  <si>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</si>
  <si>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</si>
  <si>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</si>
  <si>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</si>
  <si>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</si>
  <si>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</si>
  <si>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</si>
  <si>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</si>
  <si>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</si>
  <si>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</si>
  <si>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</si>
  <si>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</si>
  <si>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</si>
  <si>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</si>
  <si>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</si>
  <si>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</si>
  <si>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</si>
  <si>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</si>
  <si>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</si>
  <si>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</si>
  <si>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</si>
  <si>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</si>
  <si>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</si>
  <si>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</si>
  <si>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</si>
  <si>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</si>
  <si>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</si>
  <si>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</si>
  <si>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</si>
  <si>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</si>
  <si>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</si>
  <si>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</si>
  <si>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</si>
  <si>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</si>
  <si>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</si>
  <si>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</si>
  <si>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</si>
  <si>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</si>
  <si>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</si>
  <si>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</si>
  <si>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</si>
  <si>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</si>
  <si>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</si>
  <si>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</si>
  <si>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福島市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</si>
  <si>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</si>
  <si>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</si>
  <si>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</si>
  <si>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</si>
  <si>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</si>
  <si>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</si>
  <si>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</si>
  <si>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</si>
  <si>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</si>
  <si>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</si>
  <si>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</si>
  <si>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</si>
  <si>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</si>
  <si>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</si>
  <si>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</si>
  <si>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</si>
  <si>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</si>
  <si>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</si>
  <si>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市の農業集落排水事業は、中山間地である小田及び山口の2地区に整備され、小田地区は平成10年度から、山口地区は平成14年度から一部の供用を開始しています。供用開始以降、中心市街地と比べ処理区域の人口減少が進んでおり、使用料、処理水量共に減少しています。今後施設の老朽化が進むことから更なる処理の効率化や経営の健全化、並びに将来的な公共下水道との統合についての検討が必要です。</t>
    <rPh sb="78" eb="84">
      <t>キョウヨウカイシイコウ</t>
    </rPh>
    <rPh sb="85" eb="90">
      <t>チュウシンシガイチ</t>
    </rPh>
    <rPh sb="91" eb="92">
      <t>クラ</t>
    </rPh>
    <rPh sb="93" eb="97">
      <t>ショリクイキ</t>
    </rPh>
    <rPh sb="98" eb="102">
      <t>ジンコウゲンショウ</t>
    </rPh>
    <rPh sb="103" eb="104">
      <t>スス</t>
    </rPh>
    <rPh sb="109" eb="112">
      <t>シヨウリョウ</t>
    </rPh>
    <rPh sb="113" eb="117">
      <t>ショリスイリョウ</t>
    </rPh>
    <rPh sb="117" eb="118">
      <t>トモ</t>
    </rPh>
    <rPh sb="119" eb="121">
      <t>ゲンショウ</t>
    </rPh>
    <rPh sb="127" eb="129">
      <t>コンゴ</t>
    </rPh>
    <rPh sb="129" eb="131">
      <t>シセツ</t>
    </rPh>
    <rPh sb="132" eb="135">
      <t>ロウキュウカ</t>
    </rPh>
    <rPh sb="136" eb="137">
      <t>スス</t>
    </rPh>
    <rPh sb="142" eb="143">
      <t>サラ</t>
    </rPh>
    <rPh sb="145" eb="147">
      <t>ショリ</t>
    </rPh>
    <rPh sb="148" eb="151">
      <t>コウリツカ</t>
    </rPh>
    <rPh sb="152" eb="154">
      <t>ケイエイ</t>
    </rPh>
    <rPh sb="155" eb="158">
      <t>ケンゼンカ</t>
    </rPh>
    <rPh sb="159" eb="160">
      <t>ナラ</t>
    </rPh>
    <rPh sb="162" eb="165">
      <t>ショウライテキ</t>
    </rPh>
    <rPh sb="166" eb="171">
      <t>コウキョウゲスイドウ</t>
    </rPh>
    <rPh sb="173" eb="175">
      <t>トウゴウ</t>
    </rPh>
    <rPh sb="180" eb="182">
      <t>ケントウ</t>
    </rPh>
    <rPh sb="183" eb="185">
      <t>ヒツヨウ</t>
    </rPh>
    <phoneticPr fontId="4"/>
  </si>
  <si>
    <t>　経常収支比率については、全国平均並びに類似団体より低いものの、使用料収入や一般会計からの繰入金で、維持管理費や支払利息等の経常的な費用を賄えている状況です。企業債残高対事業規模比率はピーク時の平成29年度より減少に転じ数年後には全国平均程度になる見込みです。
　経費回収率は、全国平均並びに類似団体より高いものの、当該処理区域は他地域に比べ高齢化率が高く、人口減少等により経費を使用料収入で賄うことができない状況にあります。
　汚水処理原価については、類似団体や全国平均値等を大きく下回っていることから、比較的効率的な運営ができていると言えます。また、水洗化率については、類似団体並びに全国平均値とやや上回っています。</t>
    <rPh sb="13" eb="17">
      <t>ゼンコクヘイキン</t>
    </rPh>
    <rPh sb="17" eb="18">
      <t>ナラ</t>
    </rPh>
    <rPh sb="20" eb="24">
      <t>ルイジダンタイ</t>
    </rPh>
    <rPh sb="26" eb="27">
      <t>ヒク</t>
    </rPh>
    <rPh sb="97" eb="99">
      <t>ヘイセイ</t>
    </rPh>
    <rPh sb="108" eb="109">
      <t>テン</t>
    </rPh>
    <rPh sb="110" eb="113">
      <t>スウネンゴ</t>
    </rPh>
    <rPh sb="119" eb="121">
      <t>テイド</t>
    </rPh>
    <rPh sb="124" eb="126">
      <t>ミコ</t>
    </rPh>
    <rPh sb="152" eb="153">
      <t>タカ</t>
    </rPh>
    <rPh sb="158" eb="160">
      <t>トウガイ</t>
    </rPh>
    <rPh sb="160" eb="164">
      <t>ショリクイキ</t>
    </rPh>
    <rPh sb="165" eb="168">
      <t>タチイキ</t>
    </rPh>
    <rPh sb="169" eb="170">
      <t>クラ</t>
    </rPh>
    <rPh sb="171" eb="174">
      <t>コウレイカ</t>
    </rPh>
    <rPh sb="174" eb="175">
      <t>リツ</t>
    </rPh>
    <rPh sb="176" eb="177">
      <t>タカ</t>
    </rPh>
    <rPh sb="183" eb="184">
      <t>トウ</t>
    </rPh>
    <rPh sb="253" eb="256">
      <t>ヒカクテキ</t>
    </rPh>
    <rPh sb="302" eb="304">
      <t>ウワマワ</t>
    </rPh>
    <phoneticPr fontId="4"/>
  </si>
  <si>
    <t>　小田地区は平成7年度、山口地区は平成10年度に整備を開始したことから施設並びに管渠については、耐用年数を超えるものはありません。しかしながら、令和元年東日本台風で山口処理場が被害を受けたり、令和3年2月の福島県沖地震による被害等、老朽化対策以外にも災害に対する施設等の安全対策が必要となってきています。</t>
    <rPh sb="72" eb="75">
      <t>レイワガン</t>
    </rPh>
    <rPh sb="75" eb="76">
      <t>ネン</t>
    </rPh>
    <rPh sb="76" eb="79">
      <t>ヒガシニホン</t>
    </rPh>
    <rPh sb="82" eb="84">
      <t>ヤマグチ</t>
    </rPh>
    <rPh sb="84" eb="87">
      <t>ショリジョウ</t>
    </rPh>
    <rPh sb="91" eb="92">
      <t>ウ</t>
    </rPh>
    <rPh sb="96" eb="98">
      <t>レイワ</t>
    </rPh>
    <rPh sb="99" eb="100">
      <t>ネン</t>
    </rPh>
    <rPh sb="101" eb="102">
      <t>ガツ</t>
    </rPh>
    <rPh sb="103" eb="109">
      <t>フクシマケンオキジシン</t>
    </rPh>
    <rPh sb="112" eb="115">
      <t>ヒガイトウ</t>
    </rPh>
    <rPh sb="121" eb="123">
      <t>イガイ</t>
    </rPh>
    <rPh sb="125" eb="127">
      <t>サイガイ</t>
    </rPh>
    <rPh sb="128" eb="129">
      <t>タイ</t>
    </rPh>
    <rPh sb="133" eb="134">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</si>
</sst>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68-4C1F-9D0D-0ECCE76AF5F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E368-4C1F-9D0D-0ECCE76AF5F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43.21</c:v>
                </c:pt>
                <c:pt idx="1">
                  <c:v>44.13</c:v>
                </c:pt>
                <c:pt idx="2">
                  <c:v>40.97</c:v>
                </c:pt>
                <c:pt idx="3">
                  <c:v>41.63</c:v>
                </c:pt>
                <c:pt idx="4">
                  <c:v>45.88</c:v>
                </c:pt>
              </c:numCache>
            </c:numRef>
          </c:val>
          <c:extLst>
            <c:ext xmlns:c16="http://schemas.microsoft.com/office/drawing/2014/chart" uri="{C3380CC4-5D6E-409C-BE32-E72D297353CC}">
              <c16:uniqueId val="{00000000-007F-416E-A2A7-77A3262E734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007F-416E-A2A7-77A3262E734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86.84</c:v>
                </c:pt>
                <c:pt idx="1">
                  <c:v>87.19</c:v>
                </c:pt>
                <c:pt idx="2">
                  <c:v>87.41</c:v>
                </c:pt>
                <c:pt idx="3">
                  <c:v>87.78</c:v>
                </c:pt>
                <c:pt idx="4">
                  <c:v>88.08</c:v>
                </c:pt>
              </c:numCache>
            </c:numRef>
          </c:val>
          <c:extLst>
            <c:ext xmlns:c16="http://schemas.microsoft.com/office/drawing/2014/chart" uri="{C3380CC4-5D6E-409C-BE32-E72D297353CC}">
              <c16:uniqueId val="{00000000-2EE9-481B-BFF4-75D1B418CAD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2EE9-481B-BFF4-75D1B418CAD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100.02</c:v>
                </c:pt>
                <c:pt idx="1">
                  <c:v>100</c:v>
                </c:pt>
                <c:pt idx="2">
                  <c:v>100</c:v>
                </c:pt>
                <c:pt idx="3">
                  <c:v>100.47</c:v>
                </c:pt>
                <c:pt idx="4">
                  <c:v>100</c:v>
                </c:pt>
              </c:numCache>
            </c:numRef>
          </c:val>
          <c:extLst>
            <c:ext xmlns:c16="http://schemas.microsoft.com/office/drawing/2014/chart" uri="{C3380CC4-5D6E-409C-BE32-E72D297353CC}">
              <c16:uniqueId val="{00000000-3158-49DA-AB4A-5B1ED7AADC7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99.66</c:v>
                </c:pt>
                <c:pt idx="1">
                  <c:v>100.95</c:v>
                </c:pt>
                <c:pt idx="2">
                  <c:v>101.77</c:v>
                </c:pt>
                <c:pt idx="3">
                  <c:v>103.6</c:v>
                </c:pt>
                <c:pt idx="4">
                  <c:v>106.37</c:v>
                </c:pt>
              </c:numCache>
            </c:numRef>
          </c:val>
          <c:smooth val="0"/>
          <c:extLst>
            <c:ext xmlns:c16="http://schemas.microsoft.com/office/drawing/2014/chart" uri="{C3380CC4-5D6E-409C-BE32-E72D297353CC}">
              <c16:uniqueId val="{00000001-3158-49DA-AB4A-5B1ED7AADC7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3.39</c:v>
                </c:pt>
                <c:pt idx="1">
                  <c:v>6.78</c:v>
                </c:pt>
                <c:pt idx="2">
                  <c:v>10.17</c:v>
                </c:pt>
                <c:pt idx="3">
                  <c:v>13.11</c:v>
                </c:pt>
                <c:pt idx="4">
                  <c:v>15.97</c:v>
                </c:pt>
              </c:numCache>
            </c:numRef>
          </c:val>
          <c:extLst>
            <c:ext xmlns:c16="http://schemas.microsoft.com/office/drawing/2014/chart" uri="{C3380CC4-5D6E-409C-BE32-E72D297353CC}">
              <c16:uniqueId val="{00000000-E50C-4D91-A639-2B162BD8137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22.9</c:v>
                </c:pt>
                <c:pt idx="1">
                  <c:v>24.87</c:v>
                </c:pt>
                <c:pt idx="2">
                  <c:v>24.13</c:v>
                </c:pt>
                <c:pt idx="3">
                  <c:v>23.06</c:v>
                </c:pt>
                <c:pt idx="4">
                  <c:v>20.34</c:v>
                </c:pt>
              </c:numCache>
            </c:numRef>
          </c:val>
          <c:smooth val="0"/>
          <c:extLst>
            <c:ext xmlns:c16="http://schemas.microsoft.com/office/drawing/2014/chart" uri="{C3380CC4-5D6E-409C-BE32-E72D297353CC}">
              <c16:uniqueId val="{00000001-E50C-4D91-A639-2B162BD8137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EF-429A-9B17-EC061869C3D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4EF-429A-9B17-EC061869C3D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D8-4B96-A0A5-1911393B11C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225.39</c:v>
                </c:pt>
                <c:pt idx="1">
                  <c:v>224.04</c:v>
                </c:pt>
                <c:pt idx="2">
                  <c:v>227.4</c:v>
                </c:pt>
                <c:pt idx="3">
                  <c:v>193.99</c:v>
                </c:pt>
                <c:pt idx="4">
                  <c:v>139.02000000000001</c:v>
                </c:pt>
              </c:numCache>
            </c:numRef>
          </c:val>
          <c:smooth val="0"/>
          <c:extLst>
            <c:ext xmlns:c16="http://schemas.microsoft.com/office/drawing/2014/chart" uri="{C3380CC4-5D6E-409C-BE32-E72D297353CC}">
              <c16:uniqueId val="{00000001-8FD8-4B96-A0A5-1911393B11C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54.05</c:v>
                </c:pt>
                <c:pt idx="1">
                  <c:v>52.92</c:v>
                </c:pt>
                <c:pt idx="2">
                  <c:v>57.72</c:v>
                </c:pt>
                <c:pt idx="3">
                  <c:v>59.41</c:v>
                </c:pt>
                <c:pt idx="4">
                  <c:v>59.81</c:v>
                </c:pt>
              </c:numCache>
            </c:numRef>
          </c:val>
          <c:extLst>
            <c:ext xmlns:c16="http://schemas.microsoft.com/office/drawing/2014/chart" uri="{C3380CC4-5D6E-409C-BE32-E72D297353CC}">
              <c16:uniqueId val="{00000000-2F88-492F-8C51-3C4D495825C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31.84</c:v>
                </c:pt>
                <c:pt idx="1">
                  <c:v>29.91</c:v>
                </c:pt>
                <c:pt idx="2">
                  <c:v>29.54</c:v>
                </c:pt>
                <c:pt idx="3">
                  <c:v>26.99</c:v>
                </c:pt>
                <c:pt idx="4">
                  <c:v>29.13</c:v>
                </c:pt>
              </c:numCache>
            </c:numRef>
          </c:val>
          <c:smooth val="0"/>
          <c:extLst>
            <c:ext xmlns:c16="http://schemas.microsoft.com/office/drawing/2014/chart" uri="{C3380CC4-5D6E-409C-BE32-E72D297353CC}">
              <c16:uniqueId val="{00000001-2F88-492F-8C51-3C4D495825C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1923.31</c:v>
                </c:pt>
                <c:pt idx="1">
                  <c:v>3830.6</c:v>
                </c:pt>
                <c:pt idx="2">
                  <c:v>3610.16</c:v>
                </c:pt>
                <c:pt idx="3">
                  <c:v>3358.1</c:v>
                </c:pt>
                <c:pt idx="4">
                  <c:v>3071.75</c:v>
                </c:pt>
              </c:numCache>
            </c:numRef>
          </c:val>
          <c:extLst>
            <c:ext xmlns:c16="http://schemas.microsoft.com/office/drawing/2014/chart" uri="{C3380CC4-5D6E-409C-BE32-E72D297353CC}">
              <c16:uniqueId val="{00000000-9CD4-4158-BDB9-876DC070808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9CD4-4158-BDB9-876DC070808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32.979999999999997</c:v>
                </c:pt>
                <c:pt idx="1">
                  <c:v>72.55</c:v>
                </c:pt>
                <c:pt idx="2">
                  <c:v>74.09</c:v>
                </c:pt>
                <c:pt idx="3">
                  <c:v>76.790000000000006</c:v>
                </c:pt>
                <c:pt idx="4">
                  <c:v>73.09</c:v>
                </c:pt>
              </c:numCache>
            </c:numRef>
          </c:val>
          <c:extLst>
            <c:ext xmlns:c16="http://schemas.microsoft.com/office/drawing/2014/chart" uri="{C3380CC4-5D6E-409C-BE32-E72D297353CC}">
              <c16:uniqueId val="{00000000-1A2E-40BB-8C4D-7A6CC1E2E12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1A2E-40BB-8C4D-7A6CC1E2E12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391.39</c:v>
                </c:pt>
                <c:pt idx="1">
                  <c:v>174.45</c:v>
                </c:pt>
                <c:pt idx="2">
                  <c:v>180.17</c:v>
                </c:pt>
                <c:pt idx="3">
                  <c:v>169.39</c:v>
                </c:pt>
                <c:pt idx="4">
                  <c:v>160.91</c:v>
                </c:pt>
              </c:numCache>
            </c:numRef>
          </c:val>
          <c:extLst>
            <c:ext xmlns:c16="http://schemas.microsoft.com/office/drawing/2014/chart" uri="{C3380CC4-5D6E-409C-BE32-E72D297353CC}">
              <c16:uniqueId val="{00000000-95BB-485B-8510-1A33128BF1B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95BB-485B-8510-1A33128BF1B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3" zoomScale="80" zoomScaleNormal="80" workbookViewId="0">
      <selection activeCell="BL64" sqref="BL64:BZ6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福島県　福島市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275646</v>
      </c>
      <c r="AM8" s="51"/>
      <c r="AN8" s="51"/>
      <c r="AO8" s="51"/>
      <c r="AP8" s="51"/>
      <c r="AQ8" s="51"/>
      <c r="AR8" s="51"/>
      <c r="AS8" s="51"/>
      <c r="AT8" s="46">
        <f>データ!T6</f>
        <v>767.72</v>
      </c>
      <c r="AU8" s="46"/>
      <c r="AV8" s="46"/>
      <c r="AW8" s="46"/>
      <c r="AX8" s="46"/>
      <c r="AY8" s="46"/>
      <c r="AZ8" s="46"/>
      <c r="BA8" s="46"/>
      <c r="BB8" s="46">
        <f>データ!U6</f>
        <v>359.04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55.44</v>
      </c>
      <c r="J10" s="46"/>
      <c r="K10" s="46"/>
      <c r="L10" s="46"/>
      <c r="M10" s="46"/>
      <c r="N10" s="46"/>
      <c r="O10" s="46"/>
      <c r="P10" s="46">
        <f>データ!P6</f>
        <v>0.8</v>
      </c>
      <c r="Q10" s="46"/>
      <c r="R10" s="46"/>
      <c r="S10" s="46"/>
      <c r="T10" s="46"/>
      <c r="U10" s="46"/>
      <c r="V10" s="46"/>
      <c r="W10" s="46">
        <f>データ!Q6</f>
        <v>100</v>
      </c>
      <c r="X10" s="46"/>
      <c r="Y10" s="46"/>
      <c r="Z10" s="46"/>
      <c r="AA10" s="46"/>
      <c r="AB10" s="46"/>
      <c r="AC10" s="46"/>
      <c r="AD10" s="51">
        <f>データ!R6</f>
        <v>2915</v>
      </c>
      <c r="AE10" s="51"/>
      <c r="AF10" s="51"/>
      <c r="AG10" s="51"/>
      <c r="AH10" s="51"/>
      <c r="AI10" s="51"/>
      <c r="AJ10" s="51"/>
      <c r="AK10" s="2"/>
      <c r="AL10" s="51">
        <f>データ!V6</f>
        <v>2190</v>
      </c>
      <c r="AM10" s="51"/>
      <c r="AN10" s="51"/>
      <c r="AO10" s="51"/>
      <c r="AP10" s="51"/>
      <c r="AQ10" s="51"/>
      <c r="AR10" s="51"/>
      <c r="AS10" s="51"/>
      <c r="AT10" s="46">
        <f>データ!W6</f>
        <v>3.12</v>
      </c>
      <c r="AU10" s="46"/>
      <c r="AV10" s="46"/>
      <c r="AW10" s="46"/>
      <c r="AX10" s="46"/>
      <c r="AY10" s="46"/>
      <c r="AZ10" s="46"/>
      <c r="BA10" s="46"/>
      <c r="BB10" s="46">
        <f>データ!X6</f>
        <v>701.92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2FGj0/m1gSP4AczuZ9LE6BSJ3bRVbXWoSLU40slwXQp5L+xTXQwJAW1aABrPNNByhmbXFfwWt8kHweyeom7/Kw==" saltValue="lhqCbBB5ZzIYUJABcVNFr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72010</v>
      </c>
      <c r="D6" s="33">
        <f t="shared" si="3"/>
        <v>46</v>
      </c>
      <c r="E6" s="33">
        <f t="shared" si="3"/>
        <v>17</v>
      </c>
      <c r="F6" s="33">
        <f t="shared" si="3"/>
        <v>5</v>
      </c>
      <c r="G6" s="33">
        <f t="shared" si="3"/>
        <v>0</v>
      </c>
      <c r="H6" s="33" t="str">
        <f t="shared" si="3"/>
        <v>福島県　福島市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55.44</v>
      </c>
      <c r="P6" s="34">
        <f t="shared" si="3"/>
        <v>0.8</v>
      </c>
      <c r="Q6" s="34">
        <f t="shared" si="3"/>
        <v>100</v>
      </c>
      <c r="R6" s="34">
        <f t="shared" si="3"/>
        <v>2915</v>
      </c>
      <c r="S6" s="34">
        <f t="shared" si="3"/>
        <v>275646</v>
      </c>
      <c r="T6" s="34">
        <f t="shared" si="3"/>
        <v>767.72</v>
      </c>
      <c r="U6" s="34">
        <f t="shared" si="3"/>
        <v>359.04</v>
      </c>
      <c r="V6" s="34">
        <f t="shared" si="3"/>
        <v>2190</v>
      </c>
      <c r="W6" s="34">
        <f t="shared" si="3"/>
        <v>3.12</v>
      </c>
      <c r="X6" s="34">
        <f t="shared" si="3"/>
        <v>701.92</v>
      </c>
      <c r="Y6" s="35">
        <f>IF(Y7="",NA(),Y7)</f>
        <v>100.02</v>
      </c>
      <c r="Z6" s="35">
        <f t="shared" ref="Z6:AH6" si="4">IF(Z7="",NA(),Z7)</f>
        <v>100</v>
      </c>
      <c r="AA6" s="35">
        <f t="shared" si="4"/>
        <v>100</v>
      </c>
      <c r="AB6" s="35">
        <f t="shared" si="4"/>
        <v>100.47</v>
      </c>
      <c r="AC6" s="35">
        <f t="shared" si="4"/>
        <v>100</v>
      </c>
      <c r="AD6" s="35">
        <f t="shared" si="4"/>
        <v>99.66</v>
      </c>
      <c r="AE6" s="35">
        <f t="shared" si="4"/>
        <v>100.95</v>
      </c>
      <c r="AF6" s="35">
        <f t="shared" si="4"/>
        <v>101.77</v>
      </c>
      <c r="AG6" s="35">
        <f t="shared" si="4"/>
        <v>103.6</v>
      </c>
      <c r="AH6" s="35">
        <f t="shared" si="4"/>
        <v>106.37</v>
      </c>
      <c r="AI6" s="34" t="str">
        <f>IF(AI7="","",IF(AI7="-","【-】","【"&amp;SUBSTITUTE(TEXT(AI7,"#,##0.00"),"-","△")&amp;"】"))</f>
        <v>【104.99】</v>
      </c>
      <c r="AJ6" s="34">
        <f>IF(AJ7="",NA(),AJ7)</f>
        <v>0</v>
      </c>
      <c r="AK6" s="34">
        <f t="shared" ref="AK6:AS6" si="5">IF(AK7="",NA(),AK7)</f>
        <v>0</v>
      </c>
      <c r="AL6" s="34">
        <f t="shared" si="5"/>
        <v>0</v>
      </c>
      <c r="AM6" s="34">
        <f t="shared" si="5"/>
        <v>0</v>
      </c>
      <c r="AN6" s="34">
        <f t="shared" si="5"/>
        <v>0</v>
      </c>
      <c r="AO6" s="35">
        <f t="shared" si="5"/>
        <v>225.39</v>
      </c>
      <c r="AP6" s="35">
        <f t="shared" si="5"/>
        <v>224.04</v>
      </c>
      <c r="AQ6" s="35">
        <f t="shared" si="5"/>
        <v>227.4</v>
      </c>
      <c r="AR6" s="35">
        <f t="shared" si="5"/>
        <v>193.99</v>
      </c>
      <c r="AS6" s="35">
        <f t="shared" si="5"/>
        <v>139.02000000000001</v>
      </c>
      <c r="AT6" s="34" t="str">
        <f>IF(AT7="","",IF(AT7="-","【-】","【"&amp;SUBSTITUTE(TEXT(AT7,"#,##0.00"),"-","△")&amp;"】"))</f>
        <v>【121.19】</v>
      </c>
      <c r="AU6" s="35">
        <f>IF(AU7="",NA(),AU7)</f>
        <v>54.05</v>
      </c>
      <c r="AV6" s="35">
        <f t="shared" ref="AV6:BD6" si="6">IF(AV7="",NA(),AV7)</f>
        <v>52.92</v>
      </c>
      <c r="AW6" s="35">
        <f t="shared" si="6"/>
        <v>57.72</v>
      </c>
      <c r="AX6" s="35">
        <f t="shared" si="6"/>
        <v>59.41</v>
      </c>
      <c r="AY6" s="35">
        <f t="shared" si="6"/>
        <v>59.81</v>
      </c>
      <c r="AZ6" s="35">
        <f t="shared" si="6"/>
        <v>31.84</v>
      </c>
      <c r="BA6" s="35">
        <f t="shared" si="6"/>
        <v>29.91</v>
      </c>
      <c r="BB6" s="35">
        <f t="shared" si="6"/>
        <v>29.54</v>
      </c>
      <c r="BC6" s="35">
        <f t="shared" si="6"/>
        <v>26.99</v>
      </c>
      <c r="BD6" s="35">
        <f t="shared" si="6"/>
        <v>29.13</v>
      </c>
      <c r="BE6" s="34" t="str">
        <f>IF(BE7="","",IF(BE7="-","【-】","【"&amp;SUBSTITUTE(TEXT(BE7,"#,##0.00"),"-","△")&amp;"】"))</f>
        <v>【32.80】</v>
      </c>
      <c r="BF6" s="35">
        <f>IF(BF7="",NA(),BF7)</f>
        <v>1923.31</v>
      </c>
      <c r="BG6" s="35">
        <f t="shared" ref="BG6:BO6" si="7">IF(BG7="",NA(),BG7)</f>
        <v>3830.6</v>
      </c>
      <c r="BH6" s="35">
        <f t="shared" si="7"/>
        <v>3610.16</v>
      </c>
      <c r="BI6" s="35">
        <f t="shared" si="7"/>
        <v>3358.1</v>
      </c>
      <c r="BJ6" s="35">
        <f t="shared" si="7"/>
        <v>3071.75</v>
      </c>
      <c r="BK6" s="35">
        <f t="shared" si="7"/>
        <v>974.93</v>
      </c>
      <c r="BL6" s="35">
        <f t="shared" si="7"/>
        <v>855.8</v>
      </c>
      <c r="BM6" s="35">
        <f t="shared" si="7"/>
        <v>789.46</v>
      </c>
      <c r="BN6" s="35">
        <f t="shared" si="7"/>
        <v>826.83</v>
      </c>
      <c r="BO6" s="35">
        <f t="shared" si="7"/>
        <v>867.83</v>
      </c>
      <c r="BP6" s="34" t="str">
        <f>IF(BP7="","",IF(BP7="-","【-】","【"&amp;SUBSTITUTE(TEXT(BP7,"#,##0.00"),"-","△")&amp;"】"))</f>
        <v>【832.52】</v>
      </c>
      <c r="BQ6" s="35">
        <f>IF(BQ7="",NA(),BQ7)</f>
        <v>32.979999999999997</v>
      </c>
      <c r="BR6" s="35">
        <f t="shared" ref="BR6:BZ6" si="8">IF(BR7="",NA(),BR7)</f>
        <v>72.55</v>
      </c>
      <c r="BS6" s="35">
        <f t="shared" si="8"/>
        <v>74.09</v>
      </c>
      <c r="BT6" s="35">
        <f t="shared" si="8"/>
        <v>76.790000000000006</v>
      </c>
      <c r="BU6" s="35">
        <f t="shared" si="8"/>
        <v>73.09</v>
      </c>
      <c r="BV6" s="35">
        <f t="shared" si="8"/>
        <v>55.32</v>
      </c>
      <c r="BW6" s="35">
        <f t="shared" si="8"/>
        <v>59.8</v>
      </c>
      <c r="BX6" s="35">
        <f t="shared" si="8"/>
        <v>57.77</v>
      </c>
      <c r="BY6" s="35">
        <f t="shared" si="8"/>
        <v>57.31</v>
      </c>
      <c r="BZ6" s="35">
        <f t="shared" si="8"/>
        <v>57.08</v>
      </c>
      <c r="CA6" s="34" t="str">
        <f>IF(CA7="","",IF(CA7="-","【-】","【"&amp;SUBSTITUTE(TEXT(CA7,"#,##0.00"),"-","△")&amp;"】"))</f>
        <v>【60.94】</v>
      </c>
      <c r="CB6" s="35">
        <f>IF(CB7="",NA(),CB7)</f>
        <v>391.39</v>
      </c>
      <c r="CC6" s="35">
        <f t="shared" ref="CC6:CK6" si="9">IF(CC7="",NA(),CC7)</f>
        <v>174.45</v>
      </c>
      <c r="CD6" s="35">
        <f t="shared" si="9"/>
        <v>180.17</v>
      </c>
      <c r="CE6" s="35">
        <f t="shared" si="9"/>
        <v>169.39</v>
      </c>
      <c r="CF6" s="35">
        <f t="shared" si="9"/>
        <v>160.91</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43.21</v>
      </c>
      <c r="CN6" s="35">
        <f t="shared" ref="CN6:CV6" si="10">IF(CN7="",NA(),CN7)</f>
        <v>44.13</v>
      </c>
      <c r="CO6" s="35">
        <f t="shared" si="10"/>
        <v>40.97</v>
      </c>
      <c r="CP6" s="35">
        <f t="shared" si="10"/>
        <v>41.63</v>
      </c>
      <c r="CQ6" s="35">
        <f t="shared" si="10"/>
        <v>45.88</v>
      </c>
      <c r="CR6" s="35">
        <f t="shared" si="10"/>
        <v>60.65</v>
      </c>
      <c r="CS6" s="35">
        <f t="shared" si="10"/>
        <v>51.75</v>
      </c>
      <c r="CT6" s="35">
        <f t="shared" si="10"/>
        <v>50.68</v>
      </c>
      <c r="CU6" s="35">
        <f t="shared" si="10"/>
        <v>50.14</v>
      </c>
      <c r="CV6" s="35">
        <f t="shared" si="10"/>
        <v>54.83</v>
      </c>
      <c r="CW6" s="34" t="str">
        <f>IF(CW7="","",IF(CW7="-","【-】","【"&amp;SUBSTITUTE(TEXT(CW7,"#,##0.00"),"-","△")&amp;"】"))</f>
        <v>【54.84】</v>
      </c>
      <c r="CX6" s="35">
        <f>IF(CX7="",NA(),CX7)</f>
        <v>86.84</v>
      </c>
      <c r="CY6" s="35">
        <f t="shared" ref="CY6:DG6" si="11">IF(CY7="",NA(),CY7)</f>
        <v>87.19</v>
      </c>
      <c r="CZ6" s="35">
        <f t="shared" si="11"/>
        <v>87.41</v>
      </c>
      <c r="DA6" s="35">
        <f t="shared" si="11"/>
        <v>87.78</v>
      </c>
      <c r="DB6" s="35">
        <f t="shared" si="11"/>
        <v>88.08</v>
      </c>
      <c r="DC6" s="35">
        <f t="shared" si="11"/>
        <v>84.58</v>
      </c>
      <c r="DD6" s="35">
        <f t="shared" si="11"/>
        <v>84.84</v>
      </c>
      <c r="DE6" s="35">
        <f t="shared" si="11"/>
        <v>84.86</v>
      </c>
      <c r="DF6" s="35">
        <f t="shared" si="11"/>
        <v>84.98</v>
      </c>
      <c r="DG6" s="35">
        <f t="shared" si="11"/>
        <v>84.7</v>
      </c>
      <c r="DH6" s="34" t="str">
        <f>IF(DH7="","",IF(DH7="-","【-】","【"&amp;SUBSTITUTE(TEXT(DH7,"#,##0.00"),"-","△")&amp;"】"))</f>
        <v>【86.60】</v>
      </c>
      <c r="DI6" s="35">
        <f>IF(DI7="",NA(),DI7)</f>
        <v>3.39</v>
      </c>
      <c r="DJ6" s="35">
        <f t="shared" ref="DJ6:DR6" si="12">IF(DJ7="",NA(),DJ7)</f>
        <v>6.78</v>
      </c>
      <c r="DK6" s="35">
        <f t="shared" si="12"/>
        <v>10.17</v>
      </c>
      <c r="DL6" s="35">
        <f t="shared" si="12"/>
        <v>13.11</v>
      </c>
      <c r="DM6" s="35">
        <f t="shared" si="12"/>
        <v>15.97</v>
      </c>
      <c r="DN6" s="35">
        <f t="shared" si="12"/>
        <v>22.9</v>
      </c>
      <c r="DO6" s="35">
        <f t="shared" si="12"/>
        <v>24.87</v>
      </c>
      <c r="DP6" s="35">
        <f t="shared" si="12"/>
        <v>24.13</v>
      </c>
      <c r="DQ6" s="35">
        <f t="shared" si="12"/>
        <v>23.06</v>
      </c>
      <c r="DR6" s="35">
        <f t="shared" si="12"/>
        <v>20.34</v>
      </c>
      <c r="DS6" s="34" t="str">
        <f>IF(DS7="","",IF(DS7="-","【-】","【"&amp;SUBSTITUTE(TEXT(DS7,"#,##0.00"),"-","△")&amp;"】"))</f>
        <v>【22.21】</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8" s="36" customFormat="1" x14ac:dyDescent="0.2">
      <c r="A7" s="28"/>
      <c r="B7" s="37">
        <v>2020</v>
      </c>
      <c r="C7" s="37">
        <v>72010</v>
      </c>
      <c r="D7" s="37">
        <v>46</v>
      </c>
      <c r="E7" s="37">
        <v>17</v>
      </c>
      <c r="F7" s="37">
        <v>5</v>
      </c>
      <c r="G7" s="37">
        <v>0</v>
      </c>
      <c r="H7" s="37" t="s">
        <v>96</v>
      </c>
      <c r="I7" s="37" t="s">
        <v>97</v>
      </c>
      <c r="J7" s="37" t="s">
        <v>98</v>
      </c>
      <c r="K7" s="37" t="s">
        <v>99</v>
      </c>
      <c r="L7" s="37" t="s">
        <v>100</v>
      </c>
      <c r="M7" s="37" t="s">
        <v>101</v>
      </c>
      <c r="N7" s="38" t="s">
        <v>102</v>
      </c>
      <c r="O7" s="38">
        <v>55.44</v>
      </c>
      <c r="P7" s="38">
        <v>0.8</v>
      </c>
      <c r="Q7" s="38">
        <v>100</v>
      </c>
      <c r="R7" s="38">
        <v>2915</v>
      </c>
      <c r="S7" s="38">
        <v>275646</v>
      </c>
      <c r="T7" s="38">
        <v>767.72</v>
      </c>
      <c r="U7" s="38">
        <v>359.04</v>
      </c>
      <c r="V7" s="38">
        <v>2190</v>
      </c>
      <c r="W7" s="38">
        <v>3.12</v>
      </c>
      <c r="X7" s="38">
        <v>701.92</v>
      </c>
      <c r="Y7" s="38">
        <v>100.02</v>
      </c>
      <c r="Z7" s="38">
        <v>100</v>
      </c>
      <c r="AA7" s="38">
        <v>100</v>
      </c>
      <c r="AB7" s="38">
        <v>100.47</v>
      </c>
      <c r="AC7" s="38">
        <v>100</v>
      </c>
      <c r="AD7" s="38">
        <v>99.66</v>
      </c>
      <c r="AE7" s="38">
        <v>100.95</v>
      </c>
      <c r="AF7" s="38">
        <v>101.77</v>
      </c>
      <c r="AG7" s="38">
        <v>103.6</v>
      </c>
      <c r="AH7" s="38">
        <v>106.37</v>
      </c>
      <c r="AI7" s="38">
        <v>104.99</v>
      </c>
      <c r="AJ7" s="38">
        <v>0</v>
      </c>
      <c r="AK7" s="38">
        <v>0</v>
      </c>
      <c r="AL7" s="38">
        <v>0</v>
      </c>
      <c r="AM7" s="38">
        <v>0</v>
      </c>
      <c r="AN7" s="38">
        <v>0</v>
      </c>
      <c r="AO7" s="38">
        <v>225.39</v>
      </c>
      <c r="AP7" s="38">
        <v>224.04</v>
      </c>
      <c r="AQ7" s="38">
        <v>227.4</v>
      </c>
      <c r="AR7" s="38">
        <v>193.99</v>
      </c>
      <c r="AS7" s="38">
        <v>139.02000000000001</v>
      </c>
      <c r="AT7" s="38">
        <v>121.19</v>
      </c>
      <c r="AU7" s="38">
        <v>54.05</v>
      </c>
      <c r="AV7" s="38">
        <v>52.92</v>
      </c>
      <c r="AW7" s="38">
        <v>57.72</v>
      </c>
      <c r="AX7" s="38">
        <v>59.41</v>
      </c>
      <c r="AY7" s="38">
        <v>59.81</v>
      </c>
      <c r="AZ7" s="38">
        <v>31.84</v>
      </c>
      <c r="BA7" s="38">
        <v>29.91</v>
      </c>
      <c r="BB7" s="38">
        <v>29.54</v>
      </c>
      <c r="BC7" s="38">
        <v>26.99</v>
      </c>
      <c r="BD7" s="38">
        <v>29.13</v>
      </c>
      <c r="BE7" s="38">
        <v>32.799999999999997</v>
      </c>
      <c r="BF7" s="38">
        <v>1923.31</v>
      </c>
      <c r="BG7" s="38">
        <v>3830.6</v>
      </c>
      <c r="BH7" s="38">
        <v>3610.16</v>
      </c>
      <c r="BI7" s="38">
        <v>3358.1</v>
      </c>
      <c r="BJ7" s="38">
        <v>3071.75</v>
      </c>
      <c r="BK7" s="38">
        <v>974.93</v>
      </c>
      <c r="BL7" s="38">
        <v>855.8</v>
      </c>
      <c r="BM7" s="38">
        <v>789.46</v>
      </c>
      <c r="BN7" s="38">
        <v>826.83</v>
      </c>
      <c r="BO7" s="38">
        <v>867.83</v>
      </c>
      <c r="BP7" s="38">
        <v>832.52</v>
      </c>
      <c r="BQ7" s="38">
        <v>32.979999999999997</v>
      </c>
      <c r="BR7" s="38">
        <v>72.55</v>
      </c>
      <c r="BS7" s="38">
        <v>74.09</v>
      </c>
      <c r="BT7" s="38">
        <v>76.790000000000006</v>
      </c>
      <c r="BU7" s="38">
        <v>73.09</v>
      </c>
      <c r="BV7" s="38">
        <v>55.32</v>
      </c>
      <c r="BW7" s="38">
        <v>59.8</v>
      </c>
      <c r="BX7" s="38">
        <v>57.77</v>
      </c>
      <c r="BY7" s="38">
        <v>57.31</v>
      </c>
      <c r="BZ7" s="38">
        <v>57.08</v>
      </c>
      <c r="CA7" s="38">
        <v>60.94</v>
      </c>
      <c r="CB7" s="38">
        <v>391.39</v>
      </c>
      <c r="CC7" s="38">
        <v>174.45</v>
      </c>
      <c r="CD7" s="38">
        <v>180.17</v>
      </c>
      <c r="CE7" s="38">
        <v>169.39</v>
      </c>
      <c r="CF7" s="38">
        <v>160.91</v>
      </c>
      <c r="CG7" s="38">
        <v>283.17</v>
      </c>
      <c r="CH7" s="38">
        <v>263.76</v>
      </c>
      <c r="CI7" s="38">
        <v>274.35000000000002</v>
      </c>
      <c r="CJ7" s="38">
        <v>273.52</v>
      </c>
      <c r="CK7" s="38">
        <v>274.99</v>
      </c>
      <c r="CL7" s="38">
        <v>253.04</v>
      </c>
      <c r="CM7" s="38">
        <v>43.21</v>
      </c>
      <c r="CN7" s="38">
        <v>44.13</v>
      </c>
      <c r="CO7" s="38">
        <v>40.97</v>
      </c>
      <c r="CP7" s="38">
        <v>41.63</v>
      </c>
      <c r="CQ7" s="38">
        <v>45.88</v>
      </c>
      <c r="CR7" s="38">
        <v>60.65</v>
      </c>
      <c r="CS7" s="38">
        <v>51.75</v>
      </c>
      <c r="CT7" s="38">
        <v>50.68</v>
      </c>
      <c r="CU7" s="38">
        <v>50.14</v>
      </c>
      <c r="CV7" s="38">
        <v>54.83</v>
      </c>
      <c r="CW7" s="38">
        <v>54.84</v>
      </c>
      <c r="CX7" s="38">
        <v>86.84</v>
      </c>
      <c r="CY7" s="38">
        <v>87.19</v>
      </c>
      <c r="CZ7" s="38">
        <v>87.41</v>
      </c>
      <c r="DA7" s="38">
        <v>87.78</v>
      </c>
      <c r="DB7" s="38">
        <v>88.08</v>
      </c>
      <c r="DC7" s="38">
        <v>84.58</v>
      </c>
      <c r="DD7" s="38">
        <v>84.84</v>
      </c>
      <c r="DE7" s="38">
        <v>84.86</v>
      </c>
      <c r="DF7" s="38">
        <v>84.98</v>
      </c>
      <c r="DG7" s="38">
        <v>84.7</v>
      </c>
      <c r="DH7" s="38">
        <v>86.6</v>
      </c>
      <c r="DI7" s="38">
        <v>3.39</v>
      </c>
      <c r="DJ7" s="38">
        <v>6.78</v>
      </c>
      <c r="DK7" s="38">
        <v>10.17</v>
      </c>
      <c r="DL7" s="38">
        <v>13.11</v>
      </c>
      <c r="DM7" s="38">
        <v>15.97</v>
      </c>
      <c r="DN7" s="38">
        <v>22.9</v>
      </c>
      <c r="DO7" s="38">
        <v>24.87</v>
      </c>
      <c r="DP7" s="38">
        <v>24.13</v>
      </c>
      <c r="DQ7" s="38">
        <v>23.06</v>
      </c>
      <c r="DR7" s="38">
        <v>20.34</v>
      </c>
      <c r="DS7" s="38">
        <v>22.21</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2.0499999999999998</v>
      </c>
      <c r="EK7" s="38">
        <v>0.01</v>
      </c>
      <c r="EL7" s="38">
        <v>0.01</v>
      </c>
      <c r="EM7" s="38">
        <v>0.02</v>
      </c>
      <c r="EN7" s="38">
        <v>0.25</v>
      </c>
      <c r="EO7" s="38">
        <v>0.16</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齋藤 雄也</cp:lastModifiedBy>
  <cp:lastPrinted>2022-02-21T08:03:22Z</cp:lastPrinted>
  <dcterms:created xsi:type="dcterms:W3CDTF">2021-12-03T07:29:48Z</dcterms:created>
  <dcterms:modified xsi:type="dcterms:W3CDTF">2022-02-21T08:03:22Z</dcterms:modified>
  <cp:category/>
</cp:coreProperties>
</file>