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1福島市\"/>
    </mc:Choice>
  </mc:AlternateContent>
  <workbookProtection workbookAlgorithmName="SHA-512" workbookHashValue="KTLNXV27obQNPDOMO4dYNytl3EX0KiftN9NNwA7FM4IVWSR6iDgNfWUaA+ROkiW2xelg0aJI/2rYcGflctT4/Q==" workbookSaltValue="hTwieFpK8Ha4QVPMx0Hm7w==" workbookSpinCount="100000" lockStructure="1"/>
  <bookViews>
    <workbookView xWindow="0" yWindow="0" windowWidth="15360" windowHeight="764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AT10" i="4"/>
  <c r="AL10" i="4"/>
  <c r="W10" i="4"/>
  <c r="I10" i="4"/>
  <c r="B10" i="4"/>
  <c r="P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<sst xmlns="http://schemas.openxmlformats.org/spreadsheetml/2006/main" count="231" uniqueCount="118">
  <si>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</si>
  <si>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</si>
  <si>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</si>
  <si>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</si>
  <si>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</si>
  <si>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</si>
  <si>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</si>
  <si>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</si>
  <si>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</si>
  <si>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</si>
  <si>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</si>
  <si>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</si>
  <si>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</si>
  <si>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</si>
  <si>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</si>
  <si>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</si>
  <si>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</si>
  <si>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</si>
  <si>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</si>
  <si>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</si>
  <si>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</si>
  <si>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</si>
  <si>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</si>
  <si>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</si>
  <si>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</si>
  <si>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</si>
  <si>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</si>
  <si>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</si>
  <si>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</si>
  <si>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</si>
  <si>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</si>
  <si>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</si>
  <si>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</si>
  <si>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</si>
  <si>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</si>
  <si>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</si>
  <si>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</si>
  <si>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</si>
  <si>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</si>
  <si>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</si>
  <si>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</si>
  <si>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</si>
  <si>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</si>
  <si>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</si>
  <si>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</si>
  <si>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</si>
  <si>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</si>
  <si>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</si>
  <si>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</si>
  <si>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</si>
  <si>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</si>
  <si>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</si>
  <si>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</si>
  <si>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</si>
  <si>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</si>
  <si>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</si>
  <si>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</si>
  <si>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</si>
  <si>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</si>
  <si>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</si>
  <si>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</si>
  <si>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</si>
  <si>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</si>
  <si>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</si>
  <si>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</si>
  <si>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</si>
  <si>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</si>
  <si>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</si>
  <si>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</si>
  <si>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</si>
  <si>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</si>
  <si>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</si>
  <si>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</si>
  <si>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</si>
  <si>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</si>
  <si>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</si>
  <si>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</si>
  <si>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</si>
  <si>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</si>
  <si>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</si>
  <si>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</si>
  <si>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</si>
  <si>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</si>
  <si>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</si>
  <si>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</si>
  <si>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</si>
  <si>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</si>
  <si>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</si>
  <si>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</si>
  <si>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</si>
  <si>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</si>
  <si>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</si>
  <si>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</si>
  <si>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</si>
  <si>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</si>
  <si>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</si>
  <si>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</si>
  <si>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</si>
  <si>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</si>
  <si>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</si>
  <si>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</si>
  <si>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</si>
  <si>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</si>
  <si>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</si>
  <si>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</si>
  <si>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</si>
  <si>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</si>
  <si>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</si>
  <si>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</si>
  <si>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</si>
  <si>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</si>
  <si>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</si>
  <si>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</si>
  <si>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</si>
  <si>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</si>
  <si>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比率は、一般会計からの繰入により100％を超えており、流動比率も昨年より改善されています。企業債残高比率は、平成29年度をピークに減少に転じており、数年後には全国平均まで減少する見込みです。
　また、当該処理区は磐梯朝日国立公園内の観光地である土湯温泉町内にあり、居住人口も少なく使用料収入の大半が旅館・ホテル等に依存しています。しかしながら、東日本大震災により被災して廃業する事業主や、コロナによる影響や令和3年2月の福島県沖地震等により、再度休業する旅館・ホテル等が存在し使用料収入による経費の回収は非常に困難になっています。
　施設利用率並びに水洗化率は、観光客の減少及びコロナで休業した旅館・ホテル等の影響により減少しています。</t>
    <rPh sb="2" eb="6">
      <t>ケイジョウシュウシ</t>
    </rPh>
    <rPh sb="6" eb="8">
      <t>ヒリツ</t>
    </rPh>
    <rPh sb="10" eb="14">
      <t>イッパンカイケイ</t>
    </rPh>
    <rPh sb="17" eb="19">
      <t>クリイレ</t>
    </rPh>
    <rPh sb="27" eb="28">
      <t>コ</t>
    </rPh>
    <rPh sb="33" eb="35">
      <t>リュウドウ</t>
    </rPh>
    <rPh sb="35" eb="37">
      <t>ヒリツ</t>
    </rPh>
    <rPh sb="38" eb="40">
      <t>サクネン</t>
    </rPh>
    <rPh sb="42" eb="44">
      <t>カイゼン</t>
    </rPh>
    <rPh sb="51" eb="58">
      <t>キギョウサイザンダカヒリツ</t>
    </rPh>
    <rPh sb="60" eb="62">
      <t>ヘイセイ</t>
    </rPh>
    <rPh sb="64" eb="66">
      <t>ネンド</t>
    </rPh>
    <rPh sb="71" eb="73">
      <t>ゲンショウ</t>
    </rPh>
    <rPh sb="74" eb="75">
      <t>テン</t>
    </rPh>
    <rPh sb="80" eb="83">
      <t>スウネンゴ</t>
    </rPh>
    <rPh sb="85" eb="89">
      <t>ゼンコクヘイキン</t>
    </rPh>
    <rPh sb="91" eb="93">
      <t>ゲンショウ</t>
    </rPh>
    <rPh sb="95" eb="97">
      <t>ミコ</t>
    </rPh>
    <rPh sb="106" eb="111">
      <t>トウガイショリク</t>
    </rPh>
    <rPh sb="122" eb="124">
      <t>カンコウ</t>
    </rPh>
    <rPh sb="133" eb="134">
      <t>ナイ</t>
    </rPh>
    <rPh sb="163" eb="165">
      <t>イゾン</t>
    </rPh>
    <rPh sb="187" eb="189">
      <t>ヒサイ</t>
    </rPh>
    <rPh sb="206" eb="208">
      <t>エイキョウ</t>
    </rPh>
    <rPh sb="222" eb="223">
      <t>トウ</t>
    </rPh>
    <rPh sb="227" eb="229">
      <t>サイド</t>
    </rPh>
    <rPh sb="230" eb="231">
      <t>ギョウ</t>
    </rPh>
    <rPh sb="241" eb="243">
      <t>ソンザイ</t>
    </rPh>
    <rPh sb="244" eb="249">
      <t>シヨウリョウシュウニュウ</t>
    </rPh>
    <rPh sb="252" eb="254">
      <t>ケイヒ</t>
    </rPh>
    <rPh sb="255" eb="257">
      <t>カイシュウ</t>
    </rPh>
    <rPh sb="258" eb="260">
      <t>ヒジョウ</t>
    </rPh>
    <rPh sb="261" eb="263">
      <t>コンナン</t>
    </rPh>
    <rPh sb="273" eb="278">
      <t>シセツリヨウリツ</t>
    </rPh>
    <rPh sb="278" eb="279">
      <t>ナラ</t>
    </rPh>
    <rPh sb="281" eb="285">
      <t>スイセンカリツ</t>
    </rPh>
    <rPh sb="287" eb="289">
      <t>カンコウ</t>
    </rPh>
    <rPh sb="291" eb="293">
      <t>ゲンショウ</t>
    </rPh>
    <rPh sb="293" eb="294">
      <t>オヨ</t>
    </rPh>
    <rPh sb="299" eb="301">
      <t>キュウギョウ</t>
    </rPh>
    <rPh sb="303" eb="305">
      <t>リョカン</t>
    </rPh>
    <rPh sb="309" eb="310">
      <t>トウ</t>
    </rPh>
    <rPh sb="311" eb="313">
      <t>エイキョウ</t>
    </rPh>
    <rPh sb="316" eb="318">
      <t>ゲンショウ</t>
    </rPh>
    <phoneticPr fontId="4"/>
  </si>
  <si>
    <t>　平成7年度に供用を開始しているため、法定耐用年数である50年に達する施設は無く、公共下水道と比べて比較的新しい施設と言えます。しかし、昨今の異常気象による大雨や台風による被害が相次いでおり、また令和3年2月の福島県沖地震等による管渠等の目に見えない損傷も考えられるため、施設の老朽化の調査の他に埋設管渠の調査といった対策が必要となっています。</t>
    <rPh sb="1" eb="3">
      <t>ヘイセイ</t>
    </rPh>
    <rPh sb="4" eb="6">
      <t>ネンド</t>
    </rPh>
    <rPh sb="7" eb="9">
      <t>キョウヨウ</t>
    </rPh>
    <rPh sb="10" eb="12">
      <t>カイシ</t>
    </rPh>
    <rPh sb="23" eb="25">
      <t>ネンスウ</t>
    </rPh>
    <rPh sb="30" eb="31">
      <t>ネン</t>
    </rPh>
    <rPh sb="32" eb="33">
      <t>タッ</t>
    </rPh>
    <rPh sb="35" eb="37">
      <t>シセツ</t>
    </rPh>
    <rPh sb="38" eb="39">
      <t>ナ</t>
    </rPh>
    <rPh sb="41" eb="46">
      <t>コウキョウゲスイドウ</t>
    </rPh>
    <rPh sb="47" eb="48">
      <t>クラ</t>
    </rPh>
    <rPh sb="50" eb="53">
      <t>ヒカクテキ</t>
    </rPh>
    <rPh sb="53" eb="54">
      <t>アタラ</t>
    </rPh>
    <rPh sb="56" eb="58">
      <t>シセツ</t>
    </rPh>
    <rPh sb="59" eb="60">
      <t>イ</t>
    </rPh>
    <rPh sb="68" eb="70">
      <t>サッコン</t>
    </rPh>
    <rPh sb="71" eb="75">
      <t>イジョウキショウ</t>
    </rPh>
    <rPh sb="78" eb="80">
      <t>オオアメ</t>
    </rPh>
    <rPh sb="81" eb="83">
      <t>タイフウ</t>
    </rPh>
    <rPh sb="86" eb="88">
      <t>ヒガイ</t>
    </rPh>
    <rPh sb="89" eb="91">
      <t>アイツ</t>
    </rPh>
    <rPh sb="115" eb="117">
      <t>カンキョ</t>
    </rPh>
    <rPh sb="117" eb="118">
      <t>トウ</t>
    </rPh>
    <rPh sb="119" eb="120">
      <t>メ</t>
    </rPh>
    <rPh sb="121" eb="122">
      <t>ミ</t>
    </rPh>
    <rPh sb="125" eb="127">
      <t>ソンショウ</t>
    </rPh>
    <rPh sb="128" eb="129">
      <t>カンガ</t>
    </rPh>
    <rPh sb="136" eb="138">
      <t>シセツ</t>
    </rPh>
    <rPh sb="139" eb="142">
      <t>ロウキュウカ</t>
    </rPh>
    <rPh sb="143" eb="145">
      <t>チョウサ</t>
    </rPh>
    <rPh sb="146" eb="147">
      <t>ホカ</t>
    </rPh>
    <rPh sb="148" eb="150">
      <t>マイセツ</t>
    </rPh>
    <rPh sb="150" eb="152">
      <t>カンキョ</t>
    </rPh>
    <rPh sb="153" eb="155">
      <t>チョウサ</t>
    </rPh>
    <rPh sb="159" eb="161">
      <t>タイサク</t>
    </rPh>
    <rPh sb="162" eb="164">
      <t>ヒツヨウ</t>
    </rPh>
    <phoneticPr fontId="4"/>
  </si>
  <si>
    <t>　東日本大震災で被災し廃業する事業主や、コロナによる影響や令和3年2月の福島県沖地震等により、再度休館する旅館・ホテル等が存在し経費の回収は非常に困難になっています。また、元年以降のコロナの影響で観光客が減少し、使用料収入も減少傾向にあります。今後は令和2年度に見直した経営戦略に基づき更なる経営の効率化・安定化を図っていきます。</t>
    <rPh sb="8" eb="10">
      <t>ヒサイ</t>
    </rPh>
    <rPh sb="86" eb="90">
      <t>ガンネンイコウ</t>
    </rPh>
    <rPh sb="95" eb="97">
      <t>エイキョウ</t>
    </rPh>
    <rPh sb="98" eb="101">
      <t>カンコウキャク</t>
    </rPh>
    <rPh sb="102" eb="104">
      <t>ゲンショウ</t>
    </rPh>
    <rPh sb="106" eb="111">
      <t>シヨウリョウシュウニュウ</t>
    </rPh>
    <rPh sb="112" eb="116">
      <t>ゲンショウケイコウ</t>
    </rPh>
    <rPh sb="122" eb="124">
      <t>コンゴ</t>
    </rPh>
    <rPh sb="125" eb="127">
      <t>レイワ</t>
    </rPh>
    <rPh sb="128" eb="129">
      <t>ネン</t>
    </rPh>
    <rPh sb="129" eb="130">
      <t>ド</t>
    </rPh>
    <rPh sb="131" eb="133">
      <t>ミナオ</t>
    </rPh>
    <rPh sb="135" eb="139">
      <t>ケイエイセンリャク</t>
    </rPh>
    <rPh sb="140" eb="141">
      <t>モト</t>
    </rPh>
    <rPh sb="143" eb="144">
      <t>サラ</t>
    </rPh>
    <rPh sb="149" eb="152">
      <t>コウリツカ</t>
    </rPh>
    <rPh sb="153" eb="156">
      <t>アンテイカ</t>
    </rPh>
    <rPh sb="157" eb="15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</si>
</sst>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7C-48B1-8C16-51BCE6BECD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67C-48B1-8C16-51BCE6BECD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30.93</c:v>
                </c:pt>
                <c:pt idx="1">
                  <c:v>30.07</c:v>
                </c:pt>
                <c:pt idx="2">
                  <c:v>28</c:v>
                </c:pt>
                <c:pt idx="3">
                  <c:v>28.14</c:v>
                </c:pt>
                <c:pt idx="4">
                  <c:v>24.71</c:v>
                </c:pt>
              </c:numCache>
            </c:numRef>
          </c:val>
          <c:extLst>
            <c:ext xmlns:c16="http://schemas.microsoft.com/office/drawing/2014/chart" uri="{C3380CC4-5D6E-409C-BE32-E72D297353CC}">
              <c16:uniqueId val="{00000000-0902-4C64-BECC-DCEE736D7C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0902-4C64-BECC-DCEE736D7C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61.34</c:v>
                </c:pt>
                <c:pt idx="1">
                  <c:v>64.87</c:v>
                </c:pt>
                <c:pt idx="2">
                  <c:v>72.180000000000007</c:v>
                </c:pt>
                <c:pt idx="3">
                  <c:v>73</c:v>
                </c:pt>
                <c:pt idx="4">
                  <c:v>70.36</c:v>
                </c:pt>
              </c:numCache>
            </c:numRef>
          </c:val>
          <c:extLst>
            <c:ext xmlns:c16="http://schemas.microsoft.com/office/drawing/2014/chart" uri="{C3380CC4-5D6E-409C-BE32-E72D297353CC}">
              <c16:uniqueId val="{00000000-7337-4BAD-B7BA-7CE3C39948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7337-4BAD-B7BA-7CE3C39948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91.99</c:v>
                </c:pt>
                <c:pt idx="1">
                  <c:v>103.72</c:v>
                </c:pt>
                <c:pt idx="2">
                  <c:v>101.12</c:v>
                </c:pt>
                <c:pt idx="3">
                  <c:v>101.54</c:v>
                </c:pt>
                <c:pt idx="4">
                  <c:v>100.96</c:v>
                </c:pt>
              </c:numCache>
            </c:numRef>
          </c:val>
          <c:extLst>
            <c:ext xmlns:c16="http://schemas.microsoft.com/office/drawing/2014/chart" uri="{C3380CC4-5D6E-409C-BE32-E72D297353CC}">
              <c16:uniqueId val="{00000000-654A-4449-B4D3-7471ABAA79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654A-4449-B4D3-7471ABAA79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3.27</c:v>
                </c:pt>
                <c:pt idx="1">
                  <c:v>6.54</c:v>
                </c:pt>
                <c:pt idx="2">
                  <c:v>9.64</c:v>
                </c:pt>
                <c:pt idx="3">
                  <c:v>12.3</c:v>
                </c:pt>
                <c:pt idx="4">
                  <c:v>15.42</c:v>
                </c:pt>
              </c:numCache>
            </c:numRef>
          </c:val>
          <c:extLst>
            <c:ext xmlns:c16="http://schemas.microsoft.com/office/drawing/2014/chart" uri="{C3380CC4-5D6E-409C-BE32-E72D297353CC}">
              <c16:uniqueId val="{00000000-85A8-4BE7-BF02-B5B17E8733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85A8-4BE7-BF02-B5B17E8733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7-47AA-8052-6B51707F4D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F27-47AA-8052-6B51707F4D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E5-4FB3-91AD-F26903BEA3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10E5-4FB3-91AD-F26903BEA3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91.62</c:v>
                </c:pt>
                <c:pt idx="1">
                  <c:v>95.57</c:v>
                </c:pt>
                <c:pt idx="2">
                  <c:v>97.24</c:v>
                </c:pt>
                <c:pt idx="3">
                  <c:v>48.74</c:v>
                </c:pt>
                <c:pt idx="4">
                  <c:v>67.12</c:v>
                </c:pt>
              </c:numCache>
            </c:numRef>
          </c:val>
          <c:extLst>
            <c:ext xmlns:c16="http://schemas.microsoft.com/office/drawing/2014/chart" uri="{C3380CC4-5D6E-409C-BE32-E72D297353CC}">
              <c16:uniqueId val="{00000000-F3A0-49D9-B02D-7CAD3F6447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F3A0-49D9-B02D-7CAD3F6447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3343.1</c:v>
                </c:pt>
                <c:pt idx="1">
                  <c:v>4628.59</c:v>
                </c:pt>
                <c:pt idx="2">
                  <c:v>3408.23</c:v>
                </c:pt>
                <c:pt idx="3">
                  <c:v>3200.87</c:v>
                </c:pt>
                <c:pt idx="4">
                  <c:v>2719.38</c:v>
                </c:pt>
              </c:numCache>
            </c:numRef>
          </c:val>
          <c:extLst>
            <c:ext xmlns:c16="http://schemas.microsoft.com/office/drawing/2014/chart" uri="{C3380CC4-5D6E-409C-BE32-E72D297353CC}">
              <c16:uniqueId val="{00000000-BF8D-4CF3-A424-F597BFCBC9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F8D-4CF3-A424-F597BFCBC9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24.06</c:v>
                </c:pt>
                <c:pt idx="1">
                  <c:v>38.25</c:v>
                </c:pt>
                <c:pt idx="2">
                  <c:v>38.75</c:v>
                </c:pt>
                <c:pt idx="3">
                  <c:v>40.58</c:v>
                </c:pt>
                <c:pt idx="4">
                  <c:v>39.01</c:v>
                </c:pt>
              </c:numCache>
            </c:numRef>
          </c:val>
          <c:extLst>
            <c:ext xmlns:c16="http://schemas.microsoft.com/office/drawing/2014/chart" uri="{C3380CC4-5D6E-409C-BE32-E72D297353CC}">
              <c16:uniqueId val="{00000000-9447-4879-BD7C-0F392CE5FC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447-4879-BD7C-0F392CE5FC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721.95</c:v>
                </c:pt>
                <c:pt idx="1">
                  <c:v>416.37</c:v>
                </c:pt>
                <c:pt idx="2">
                  <c:v>444.15</c:v>
                </c:pt>
                <c:pt idx="3">
                  <c:v>470.93</c:v>
                </c:pt>
                <c:pt idx="4">
                  <c:v>502.72</c:v>
                </c:pt>
              </c:numCache>
            </c:numRef>
          </c:val>
          <c:extLst>
            <c:ext xmlns:c16="http://schemas.microsoft.com/office/drawing/2014/chart" uri="{C3380CC4-5D6E-409C-BE32-E72D297353CC}">
              <c16:uniqueId val="{00000000-F14F-4A38-A0F8-8D9514BC12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14F-4A38-A0F8-8D9514BC12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福島市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275646</v>
      </c>
      <c r="AM8" s="69"/>
      <c r="AN8" s="69"/>
      <c r="AO8" s="69"/>
      <c r="AP8" s="69"/>
      <c r="AQ8" s="69"/>
      <c r="AR8" s="69"/>
      <c r="AS8" s="69"/>
      <c r="AT8" s="68">
        <f>データ!T6</f>
        <v>767.72</v>
      </c>
      <c r="AU8" s="68"/>
      <c r="AV8" s="68"/>
      <c r="AW8" s="68"/>
      <c r="AX8" s="68"/>
      <c r="AY8" s="68"/>
      <c r="AZ8" s="68"/>
      <c r="BA8" s="68"/>
      <c r="BB8" s="68">
        <f>データ!U6</f>
        <v>359.04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72.67</v>
      </c>
      <c r="J10" s="68"/>
      <c r="K10" s="68"/>
      <c r="L10" s="68"/>
      <c r="M10" s="68"/>
      <c r="N10" s="68"/>
      <c r="O10" s="68"/>
      <c r="P10" s="68">
        <f>データ!P6</f>
        <v>0.09</v>
      </c>
      <c r="Q10" s="68"/>
      <c r="R10" s="68"/>
      <c r="S10" s="68"/>
      <c r="T10" s="68"/>
      <c r="U10" s="68"/>
      <c r="V10" s="68"/>
      <c r="W10" s="68">
        <f>データ!Q6</f>
        <v>52.29</v>
      </c>
      <c r="X10" s="68"/>
      <c r="Y10" s="68"/>
      <c r="Z10" s="68"/>
      <c r="AA10" s="68"/>
      <c r="AB10" s="68"/>
      <c r="AC10" s="68"/>
      <c r="AD10" s="69">
        <f>データ!R6</f>
        <v>2860</v>
      </c>
      <c r="AE10" s="69"/>
      <c r="AF10" s="69"/>
      <c r="AG10" s="69"/>
      <c r="AH10" s="69"/>
      <c r="AI10" s="69"/>
      <c r="AJ10" s="69"/>
      <c r="AK10" s="2"/>
      <c r="AL10" s="69">
        <f>データ!V6</f>
        <v>253</v>
      </c>
      <c r="AM10" s="69"/>
      <c r="AN10" s="69"/>
      <c r="AO10" s="69"/>
      <c r="AP10" s="69"/>
      <c r="AQ10" s="69"/>
      <c r="AR10" s="69"/>
      <c r="AS10" s="69"/>
      <c r="AT10" s="68">
        <f>データ!W6</f>
        <v>0.19</v>
      </c>
      <c r="AU10" s="68"/>
      <c r="AV10" s="68"/>
      <c r="AW10" s="68"/>
      <c r="AX10" s="68"/>
      <c r="AY10" s="68"/>
      <c r="AZ10" s="68"/>
      <c r="BA10" s="68"/>
      <c r="BB10" s="68">
        <f>データ!X6</f>
        <v>1331.58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HaeBVZ+waxDzZzvx206/I7y/gKewUYRRPYiyBD8UXGlO4CjfNlU6Ok5ZMUtb38Rjy+c2eNMa3NLlQzureQ2Iw==" saltValue="H77H1gzFu1U1688eqr7s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72010</v>
      </c>
      <c r="D6" s="33">
        <f t="shared" si="3"/>
        <v>46</v>
      </c>
      <c r="E6" s="33">
        <f t="shared" si="3"/>
        <v>17</v>
      </c>
      <c r="F6" s="33">
        <f t="shared" si="3"/>
        <v>4</v>
      </c>
      <c r="G6" s="33">
        <f t="shared" si="3"/>
        <v>0</v>
      </c>
      <c r="H6" s="33" t="str">
        <f t="shared" si="3"/>
        <v>福島県　福島市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72.67</v>
      </c>
      <c r="P6" s="34">
        <f t="shared" si="3"/>
        <v>0.09</v>
      </c>
      <c r="Q6" s="34">
        <f t="shared" si="3"/>
        <v>52.29</v>
      </c>
      <c r="R6" s="34">
        <f t="shared" si="3"/>
        <v>2860</v>
      </c>
      <c r="S6" s="34">
        <f t="shared" si="3"/>
        <v>275646</v>
      </c>
      <c r="T6" s="34">
        <f t="shared" si="3"/>
        <v>767.72</v>
      </c>
      <c r="U6" s="34">
        <f t="shared" si="3"/>
        <v>359.04</v>
      </c>
      <c r="V6" s="34">
        <f t="shared" si="3"/>
        <v>253</v>
      </c>
      <c r="W6" s="34">
        <f t="shared" si="3"/>
        <v>0.19</v>
      </c>
      <c r="X6" s="34">
        <f t="shared" si="3"/>
        <v>1331.58</v>
      </c>
      <c r="Y6" s="35">
        <f>IF(Y7="",NA(),Y7)</f>
        <v>91.99</v>
      </c>
      <c r="Z6" s="35">
        <f t="shared" ref="Z6:AH6" si="4">IF(Z7="",NA(),Z7)</f>
        <v>103.72</v>
      </c>
      <c r="AA6" s="35">
        <f t="shared" si="4"/>
        <v>101.12</v>
      </c>
      <c r="AB6" s="35">
        <f t="shared" si="4"/>
        <v>101.54</v>
      </c>
      <c r="AC6" s="35">
        <f t="shared" si="4"/>
        <v>100.96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91.62</v>
      </c>
      <c r="AV6" s="35">
        <f t="shared" ref="AV6:BD6" si="6">IF(AV7="",NA(),AV7)</f>
        <v>95.57</v>
      </c>
      <c r="AW6" s="35">
        <f t="shared" si="6"/>
        <v>97.24</v>
      </c>
      <c r="AX6" s="35">
        <f t="shared" si="6"/>
        <v>48.74</v>
      </c>
      <c r="AY6" s="35">
        <f t="shared" si="6"/>
        <v>67.12</v>
      </c>
      <c r="AZ6" s="35">
        <f t="shared" si="6"/>
        <v>46.78</v>
      </c>
      <c r="BA6" s="35">
        <f t="shared" si="6"/>
        <v>47.44</v>
      </c>
      <c r="BB6" s="35">
        <f t="shared" si="6"/>
        <v>49.18</v>
      </c>
      <c r="BC6" s="35">
        <f t="shared" si="6"/>
        <v>47.72</v>
      </c>
      <c r="BD6" s="35">
        <f t="shared" si="6"/>
        <v>44.24</v>
      </c>
      <c r="BE6" s="34" t="str">
        <f>IF(BE7="","",IF(BE7="-","【-】","【"&amp;SUBSTITUTE(TEXT(BE7,"#,##0.00"),"-","△")&amp;"】"))</f>
        <v>【45.34】</v>
      </c>
      <c r="BF6" s="35">
        <f>IF(BF7="",NA(),BF7)</f>
        <v>3343.1</v>
      </c>
      <c r="BG6" s="35">
        <f t="shared" ref="BG6:BO6" si="7">IF(BG7="",NA(),BG7)</f>
        <v>4628.59</v>
      </c>
      <c r="BH6" s="35">
        <f t="shared" si="7"/>
        <v>3408.23</v>
      </c>
      <c r="BI6" s="35">
        <f t="shared" si="7"/>
        <v>3200.87</v>
      </c>
      <c r="BJ6" s="35">
        <f t="shared" si="7"/>
        <v>2719.38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24.06</v>
      </c>
      <c r="BR6" s="35">
        <f t="shared" ref="BR6:BZ6" si="8">IF(BR7="",NA(),BR7)</f>
        <v>38.25</v>
      </c>
      <c r="BS6" s="35">
        <f t="shared" si="8"/>
        <v>38.75</v>
      </c>
      <c r="BT6" s="35">
        <f t="shared" si="8"/>
        <v>40.58</v>
      </c>
      <c r="BU6" s="35">
        <f t="shared" si="8"/>
        <v>39.01</v>
      </c>
      <c r="BV6" s="35">
        <f t="shared" si="8"/>
        <v>69.87</v>
      </c>
      <c r="BW6" s="35">
        <f t="shared" si="8"/>
        <v>74.3</v>
      </c>
      <c r="BX6" s="35">
        <f t="shared" si="8"/>
        <v>72.260000000000005</v>
      </c>
      <c r="BY6" s="35">
        <f t="shared" si="8"/>
        <v>71.84</v>
      </c>
      <c r="BZ6" s="35">
        <f t="shared" si="8"/>
        <v>73.36</v>
      </c>
      <c r="CA6" s="34" t="str">
        <f>IF(CA7="","",IF(CA7="-","【-】","【"&amp;SUBSTITUTE(TEXT(CA7,"#,##0.00"),"-","△")&amp;"】"))</f>
        <v>【75.29】</v>
      </c>
      <c r="CB6" s="35">
        <f>IF(CB7="",NA(),CB7)</f>
        <v>721.95</v>
      </c>
      <c r="CC6" s="35">
        <f t="shared" ref="CC6:CK6" si="9">IF(CC7="",NA(),CC7)</f>
        <v>416.37</v>
      </c>
      <c r="CD6" s="35">
        <f t="shared" si="9"/>
        <v>444.15</v>
      </c>
      <c r="CE6" s="35">
        <f t="shared" si="9"/>
        <v>470.93</v>
      </c>
      <c r="CF6" s="35">
        <f t="shared" si="9"/>
        <v>502.72</v>
      </c>
      <c r="CG6" s="35">
        <f t="shared" si="9"/>
        <v>234.96</v>
      </c>
      <c r="CH6" s="35">
        <f t="shared" si="9"/>
        <v>221.81</v>
      </c>
      <c r="CI6" s="35">
        <f t="shared" si="9"/>
        <v>230.02</v>
      </c>
      <c r="CJ6" s="35">
        <f t="shared" si="9"/>
        <v>228.47</v>
      </c>
      <c r="CK6" s="35">
        <f t="shared" si="9"/>
        <v>224.88</v>
      </c>
      <c r="CL6" s="34" t="str">
        <f>IF(CL7="","",IF(CL7="-","【-】","【"&amp;SUBSTITUTE(TEXT(CL7,"#,##0.00"),"-","△")&amp;"】"))</f>
        <v>【215.41】</v>
      </c>
      <c r="CM6" s="35">
        <f>IF(CM7="",NA(),CM7)</f>
        <v>30.93</v>
      </c>
      <c r="CN6" s="35">
        <f t="shared" ref="CN6:CV6" si="10">IF(CN7="",NA(),CN7)</f>
        <v>30.07</v>
      </c>
      <c r="CO6" s="35">
        <f t="shared" si="10"/>
        <v>28</v>
      </c>
      <c r="CP6" s="35">
        <f t="shared" si="10"/>
        <v>28.14</v>
      </c>
      <c r="CQ6" s="35">
        <f t="shared" si="10"/>
        <v>24.71</v>
      </c>
      <c r="CR6" s="35">
        <f t="shared" si="10"/>
        <v>42.9</v>
      </c>
      <c r="CS6" s="35">
        <f t="shared" si="10"/>
        <v>43.36</v>
      </c>
      <c r="CT6" s="35">
        <f t="shared" si="10"/>
        <v>42.56</v>
      </c>
      <c r="CU6" s="35">
        <f t="shared" si="10"/>
        <v>42.47</v>
      </c>
      <c r="CV6" s="35">
        <f t="shared" si="10"/>
        <v>42.4</v>
      </c>
      <c r="CW6" s="34" t="str">
        <f>IF(CW7="","",IF(CW7="-","【-】","【"&amp;SUBSTITUTE(TEXT(CW7,"#,##0.00"),"-","△")&amp;"】"))</f>
        <v>【42.90】</v>
      </c>
      <c r="CX6" s="35">
        <f>IF(CX7="",NA(),CX7)</f>
        <v>61.34</v>
      </c>
      <c r="CY6" s="35">
        <f t="shared" ref="CY6:DG6" si="11">IF(CY7="",NA(),CY7)</f>
        <v>64.87</v>
      </c>
      <c r="CZ6" s="35">
        <f t="shared" si="11"/>
        <v>72.180000000000007</v>
      </c>
      <c r="DA6" s="35">
        <f t="shared" si="11"/>
        <v>73</v>
      </c>
      <c r="DB6" s="35">
        <f t="shared" si="11"/>
        <v>70.36</v>
      </c>
      <c r="DC6" s="35">
        <f t="shared" si="11"/>
        <v>83.5</v>
      </c>
      <c r="DD6" s="35">
        <f t="shared" si="11"/>
        <v>83.06</v>
      </c>
      <c r="DE6" s="35">
        <f t="shared" si="11"/>
        <v>83.32</v>
      </c>
      <c r="DF6" s="35">
        <f t="shared" si="11"/>
        <v>83.75</v>
      </c>
      <c r="DG6" s="35">
        <f t="shared" si="11"/>
        <v>84.19</v>
      </c>
      <c r="DH6" s="34" t="str">
        <f>IF(DH7="","",IF(DH7="-","【-】","【"&amp;SUBSTITUTE(TEXT(DH7,"#,##0.00"),"-","△")&amp;"】"))</f>
        <v>【84.75】</v>
      </c>
      <c r="DI6" s="35">
        <f>IF(DI7="",NA(),DI7)</f>
        <v>3.27</v>
      </c>
      <c r="DJ6" s="35">
        <f t="shared" ref="DJ6:DR6" si="12">IF(DJ7="",NA(),DJ7)</f>
        <v>6.54</v>
      </c>
      <c r="DK6" s="35">
        <f t="shared" si="12"/>
        <v>9.64</v>
      </c>
      <c r="DL6" s="35">
        <f t="shared" si="12"/>
        <v>12.3</v>
      </c>
      <c r="DM6" s="35">
        <f t="shared" si="12"/>
        <v>15.42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72010</v>
      </c>
      <c r="D7" s="37">
        <v>46</v>
      </c>
      <c r="E7" s="37">
        <v>17</v>
      </c>
      <c r="F7" s="37">
        <v>4</v>
      </c>
      <c r="G7" s="37">
        <v>0</v>
      </c>
      <c r="H7" s="37" t="s">
        <v>96</v>
      </c>
      <c r="I7" s="37" t="s">
        <v>97</v>
      </c>
      <c r="J7" s="37" t="s">
        <v>98</v>
      </c>
      <c r="K7" s="37" t="s">
        <v>99</v>
      </c>
      <c r="L7" s="37" t="s">
        <v>100</v>
      </c>
      <c r="M7" s="37" t="s">
        <v>101</v>
      </c>
      <c r="N7" s="38" t="s">
        <v>102</v>
      </c>
      <c r="O7" s="38">
        <v>72.67</v>
      </c>
      <c r="P7" s="38">
        <v>0.09</v>
      </c>
      <c r="Q7" s="38">
        <v>52.29</v>
      </c>
      <c r="R7" s="38">
        <v>2860</v>
      </c>
      <c r="S7" s="38">
        <v>275646</v>
      </c>
      <c r="T7" s="38">
        <v>767.72</v>
      </c>
      <c r="U7" s="38">
        <v>359.04</v>
      </c>
      <c r="V7" s="38">
        <v>253</v>
      </c>
      <c r="W7" s="38">
        <v>0.19</v>
      </c>
      <c r="X7" s="38">
        <v>1331.58</v>
      </c>
      <c r="Y7" s="38">
        <v>91.99</v>
      </c>
      <c r="Z7" s="38">
        <v>103.72</v>
      </c>
      <c r="AA7" s="38">
        <v>101.12</v>
      </c>
      <c r="AB7" s="38">
        <v>101.54</v>
      </c>
      <c r="AC7" s="38">
        <v>100.96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91.62</v>
      </c>
      <c r="AV7" s="38">
        <v>95.57</v>
      </c>
      <c r="AW7" s="38">
        <v>97.24</v>
      </c>
      <c r="AX7" s="38">
        <v>48.74</v>
      </c>
      <c r="AY7" s="38">
        <v>67.12</v>
      </c>
      <c r="AZ7" s="38">
        <v>46.78</v>
      </c>
      <c r="BA7" s="38">
        <v>47.44</v>
      </c>
      <c r="BB7" s="38">
        <v>49.18</v>
      </c>
      <c r="BC7" s="38">
        <v>47.72</v>
      </c>
      <c r="BD7" s="38">
        <v>44.24</v>
      </c>
      <c r="BE7" s="38">
        <v>45.34</v>
      </c>
      <c r="BF7" s="38">
        <v>3343.1</v>
      </c>
      <c r="BG7" s="38">
        <v>4628.59</v>
      </c>
      <c r="BH7" s="38">
        <v>3408.23</v>
      </c>
      <c r="BI7" s="38">
        <v>3200.87</v>
      </c>
      <c r="BJ7" s="38">
        <v>2719.38</v>
      </c>
      <c r="BK7" s="38">
        <v>1298.9100000000001</v>
      </c>
      <c r="BL7" s="38">
        <v>1243.71</v>
      </c>
      <c r="BM7" s="38">
        <v>1194.1500000000001</v>
      </c>
      <c r="BN7" s="38">
        <v>1206.79</v>
      </c>
      <c r="BO7" s="38">
        <v>1258.43</v>
      </c>
      <c r="BP7" s="38">
        <v>1260.21</v>
      </c>
      <c r="BQ7" s="38">
        <v>24.06</v>
      </c>
      <c r="BR7" s="38">
        <v>38.25</v>
      </c>
      <c r="BS7" s="38">
        <v>38.75</v>
      </c>
      <c r="BT7" s="38">
        <v>40.58</v>
      </c>
      <c r="BU7" s="38">
        <v>39.01</v>
      </c>
      <c r="BV7" s="38">
        <v>69.87</v>
      </c>
      <c r="BW7" s="38">
        <v>74.3</v>
      </c>
      <c r="BX7" s="38">
        <v>72.260000000000005</v>
      </c>
      <c r="BY7" s="38">
        <v>71.84</v>
      </c>
      <c r="BZ7" s="38">
        <v>73.36</v>
      </c>
      <c r="CA7" s="38">
        <v>75.290000000000006</v>
      </c>
      <c r="CB7" s="38">
        <v>721.95</v>
      </c>
      <c r="CC7" s="38">
        <v>416.37</v>
      </c>
      <c r="CD7" s="38">
        <v>444.15</v>
      </c>
      <c r="CE7" s="38">
        <v>470.93</v>
      </c>
      <c r="CF7" s="38">
        <v>502.72</v>
      </c>
      <c r="CG7" s="38">
        <v>234.96</v>
      </c>
      <c r="CH7" s="38">
        <v>221.81</v>
      </c>
      <c r="CI7" s="38">
        <v>230.02</v>
      </c>
      <c r="CJ7" s="38">
        <v>228.47</v>
      </c>
      <c r="CK7" s="38">
        <v>224.88</v>
      </c>
      <c r="CL7" s="38">
        <v>215.41</v>
      </c>
      <c r="CM7" s="38">
        <v>30.93</v>
      </c>
      <c r="CN7" s="38">
        <v>30.07</v>
      </c>
      <c r="CO7" s="38">
        <v>28</v>
      </c>
      <c r="CP7" s="38">
        <v>28.14</v>
      </c>
      <c r="CQ7" s="38">
        <v>24.71</v>
      </c>
      <c r="CR7" s="38">
        <v>42.9</v>
      </c>
      <c r="CS7" s="38">
        <v>43.36</v>
      </c>
      <c r="CT7" s="38">
        <v>42.56</v>
      </c>
      <c r="CU7" s="38">
        <v>42.47</v>
      </c>
      <c r="CV7" s="38">
        <v>42.4</v>
      </c>
      <c r="CW7" s="38">
        <v>42.9</v>
      </c>
      <c r="CX7" s="38">
        <v>61.34</v>
      </c>
      <c r="CY7" s="38">
        <v>64.87</v>
      </c>
      <c r="CZ7" s="38">
        <v>72.180000000000007</v>
      </c>
      <c r="DA7" s="38">
        <v>73</v>
      </c>
      <c r="DB7" s="38">
        <v>70.36</v>
      </c>
      <c r="DC7" s="38">
        <v>83.5</v>
      </c>
      <c r="DD7" s="38">
        <v>83.06</v>
      </c>
      <c r="DE7" s="38">
        <v>83.32</v>
      </c>
      <c r="DF7" s="38">
        <v>83.75</v>
      </c>
      <c r="DG7" s="38">
        <v>84.19</v>
      </c>
      <c r="DH7" s="38">
        <v>84.75</v>
      </c>
      <c r="DI7" s="38">
        <v>3.27</v>
      </c>
      <c r="DJ7" s="38">
        <v>6.54</v>
      </c>
      <c r="DK7" s="38">
        <v>9.64</v>
      </c>
      <c r="DL7" s="38">
        <v>12.3</v>
      </c>
      <c r="DM7" s="38">
        <v>15.42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2022-02-21T08:02:49Z</cp:lastPrinted>
  <dcterms:created xsi:type="dcterms:W3CDTF">2021-12-03T07:22:11Z</dcterms:created>
  <dcterms:modified xsi:type="dcterms:W3CDTF">2022-02-21T08:02:50Z</dcterms:modified>
  <cp:category/>
</cp:coreProperties>
</file>