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1福島市\"/>
    </mc:Choice>
  </mc:AlternateContent>
  <workbookProtection workbookAlgorithmName="SHA-512" workbookHashValue="v3Qs2t22JHeLwlyic63sL+cEda72qrpWfUWJEj/ZG+VXXOaEBXKbK5Qcdb9KL+jXoiFiELZ2T133uHo7xLLnhg==" workbookSaltValue="OyYJ1ejpCcRA24oAItc7vA==" workbookSpinCount="100000" lockStructure="1"/>
  <bookViews>
    <workbookView xWindow="0" yWindow="0" windowWidth="15360" windowHeight="764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W10" i="4"/>
  <c r="P10" i="4"/>
  <c r="I10" i="4"/>
  <c r="BB8" i="4"/>
  <c r="AD8" i="4"/>
  <c r="W8" i="4"/>
  <c r="B6"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<sst xmlns="http://schemas.openxmlformats.org/spreadsheetml/2006/main" count="231" uniqueCount="115">
  <si>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</si>
  <si>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</si>
  <si>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</si>
  <si>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</si>
  <si>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</si>
  <si>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</si>
  <si>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</si>
  <si>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</si>
  <si>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</si>
  <si>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</si>
  <si>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</si>
  <si>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</si>
  <si>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</si>
  <si>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</si>
  <si>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</si>
  <si>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</si>
  <si>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</si>
  <si>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</si>
  <si>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</si>
  <si>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</si>
  <si>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</si>
  <si>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</si>
  <si>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</si>
  <si>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</si>
  <si>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</si>
  <si>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</si>
  <si>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</si>
  <si>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</si>
  <si>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</si>
  <si>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</si>
  <si>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</si>
  <si>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</si>
  <si>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</si>
  <si>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</si>
  <si>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</si>
  <si>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</si>
  <si>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</si>
  <si>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</si>
  <si>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</si>
  <si>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</si>
  <si>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</si>
  <si>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</si>
  <si>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</si>
  <si>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</si>
  <si>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</si>
  <si>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</si>
  <si>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</si>
  <si>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</si>
  <si>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</si>
  <si>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</si>
  <si>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</si>
  <si>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</si>
  <si>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</si>
  <si>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</si>
  <si>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</si>
  <si>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</si>
  <si>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</si>
  <si>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</si>
  <si>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</si>
  <si>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</si>
  <si>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</si>
  <si>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</si>
  <si>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</si>
  <si>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</si>
  <si>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</si>
  <si>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</si>
  <si>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</si>
  <si>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</si>
  <si>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</si>
  <si>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</si>
  <si>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</si>
  <si>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</si>
  <si>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</si>
  <si>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</si>
  <si>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</si>
  <si>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</si>
  <si>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</si>
  <si>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</si>
  <si>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</si>
  <si>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</si>
  <si>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</si>
  <si>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</si>
  <si>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</si>
  <si>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</si>
  <si>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</si>
  <si>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</si>
  <si>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</si>
  <si>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</si>
  <si>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</si>
  <si>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</si>
  <si>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</si>
  <si>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</si>
  <si>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</si>
  <si>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</si>
  <si>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</si>
  <si>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</si>
  <si>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</si>
  <si>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</si>
  <si>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</si>
  <si>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</si>
  <si>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</si>
  <si>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</si>
  <si>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</si>
  <si>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</si>
  <si>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</si>
  <si>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</si>
  <si>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</si>
  <si>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</si>
  <si>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</si>
  <si>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</si>
  <si>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</si>
  <si>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</si>
  <si>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類似団体、全国平均を上回っており経常収支は良好と言えます。一方で、短期的な債務に対する支払い能力を示す流動比率は、昨年より改善されたものの、類似団体並びに全国平均を下回っているため、引き続き支払い能力を高める経営改善を図っていく必要があります。企業債の残高についても、昨年台風被害による災害復旧債を借入したことから、依然高止まりのままですが、今後は起債償還額のピークを過ぎてくることから改善される見込みです。
　経費回収率については、100％となっており、使用料で汚水処理費にかかる経費を賄えている状況です。
　水洗化率については、類似団体並びに全国平均を下回っておりますが、これは本市の地形および面積等によるもので、処理人口の分布等に要因があると考えられます。</t>
    <rPh sb="1" eb="7">
      <t>ケイジョウシュウシヒリツ</t>
    </rPh>
    <phoneticPr fontId="4"/>
  </si>
  <si>
    <t>　平成27年度から、老朽化に起因した事故や機能停止を防止するための対策（予防保全型の維持管理）として、長寿命化計画を策定し、老朽化対策工事に着手しております。また、令和2年度には経営戦略の見直しを行い、雨水対策や施設の耐水化のほか、老朽化施設を効率的に改修していくストックマネジメント事業など、各種事業・計画を盛り込んでいます。今後も策定した計画に沿った改修等を行っていきます。</t>
    <rPh sb="1" eb="3">
      <t>ヘイセイ</t>
    </rPh>
    <rPh sb="5" eb="7">
      <t>ネンド</t>
    </rPh>
    <rPh sb="10" eb="13">
      <t>ロウキュウカ</t>
    </rPh>
    <rPh sb="14" eb="16">
      <t>キイン</t>
    </rPh>
    <rPh sb="18" eb="20">
      <t>ジコ</t>
    </rPh>
    <rPh sb="21" eb="23">
      <t>キノウ</t>
    </rPh>
    <rPh sb="23" eb="25">
      <t>テイシ</t>
    </rPh>
    <rPh sb="26" eb="28">
      <t>ボウシ</t>
    </rPh>
    <rPh sb="33" eb="35">
      <t>タイサク</t>
    </rPh>
    <rPh sb="36" eb="41">
      <t>ヨボウホゼンガタ</t>
    </rPh>
    <rPh sb="42" eb="46">
      <t>イジカンリ</t>
    </rPh>
    <rPh sb="51" eb="55">
      <t>チョウジュミョウカ</t>
    </rPh>
    <rPh sb="55" eb="57">
      <t>ケイカク</t>
    </rPh>
    <rPh sb="58" eb="60">
      <t>サクテイ</t>
    </rPh>
    <rPh sb="62" eb="65">
      <t>ロウキュウカ</t>
    </rPh>
    <rPh sb="65" eb="69">
      <t>タイサクコウジ</t>
    </rPh>
    <rPh sb="70" eb="72">
      <t>チャクシュ</t>
    </rPh>
    <rPh sb="82" eb="84">
      <t>レイワ</t>
    </rPh>
    <rPh sb="85" eb="87">
      <t>ネンド</t>
    </rPh>
    <rPh sb="89" eb="93">
      <t>ケイエイセンリャク</t>
    </rPh>
    <rPh sb="94" eb="96">
      <t>ミナオ</t>
    </rPh>
    <rPh sb="98" eb="99">
      <t>オコナ</t>
    </rPh>
    <rPh sb="106" eb="108">
      <t>シセツ</t>
    </rPh>
    <rPh sb="109" eb="111">
      <t>タイスイ</t>
    </rPh>
    <rPh sb="111" eb="112">
      <t>カ</t>
    </rPh>
    <rPh sb="116" eb="119">
      <t>ロウキュウカ</t>
    </rPh>
    <rPh sb="119" eb="121">
      <t>シセツ</t>
    </rPh>
    <rPh sb="122" eb="124">
      <t>コウリツ</t>
    </rPh>
    <rPh sb="124" eb="125">
      <t>テキ</t>
    </rPh>
    <rPh sb="126" eb="128">
      <t>カイシュウ</t>
    </rPh>
    <rPh sb="142" eb="144">
      <t>ジギョウ</t>
    </rPh>
    <rPh sb="147" eb="151">
      <t>カクシュジギョウ</t>
    </rPh>
    <rPh sb="152" eb="154">
      <t>ケイカク</t>
    </rPh>
    <rPh sb="155" eb="156">
      <t>モ</t>
    </rPh>
    <rPh sb="157" eb="158">
      <t>コ</t>
    </rPh>
    <rPh sb="164" eb="166">
      <t>コンゴ</t>
    </rPh>
    <rPh sb="167" eb="169">
      <t>サクテイ</t>
    </rPh>
    <rPh sb="171" eb="173">
      <t>ケイカク</t>
    </rPh>
    <rPh sb="174" eb="175">
      <t>ソ</t>
    </rPh>
    <rPh sb="177" eb="180">
      <t>カイシュウトウ</t>
    </rPh>
    <rPh sb="181" eb="182">
      <t>オコナ</t>
    </rPh>
    <phoneticPr fontId="4"/>
  </si>
  <si>
    <t>　経常収支比率並びに経費回収率は、類似団体、全国平均を上回っており単年度の経営状況は良好と言えます。一方で、短期的な債務に対する支払い能力を示す流動比率が、類似団体並びに全国平均を下回っており、事業運転資金の確保が課題となっています。
　今後コロナの影響がどのくらい続くのか、また近年、異常気象による大雨、台風等の被害が多く、経営状況にどのくらいの影響を与えるか不透明な点が多いですが、令和2年度に見直した経営戦略を基に効率化を図った運営をしていきます。</t>
    <rPh sb="7" eb="8">
      <t>ナラ</t>
    </rPh>
    <rPh sb="10" eb="15">
      <t>ケイヒカイシュウリツ</t>
    </rPh>
    <rPh sb="33" eb="36">
      <t>タンネンド</t>
    </rPh>
    <rPh sb="37" eb="41">
      <t>ケイエイジョウキョウ</t>
    </rPh>
    <rPh sb="97" eb="101">
      <t>ジギョウウンテン</t>
    </rPh>
    <rPh sb="101" eb="103">
      <t>シキン</t>
    </rPh>
    <rPh sb="104" eb="106">
      <t>カクホ</t>
    </rPh>
    <rPh sb="107" eb="109">
      <t>カダイ</t>
    </rPh>
    <rPh sb="119" eb="121">
      <t>コンゴ</t>
    </rPh>
    <rPh sb="125" eb="127">
      <t>エイキョウ</t>
    </rPh>
    <rPh sb="133" eb="134">
      <t>ツヅ</t>
    </rPh>
    <rPh sb="140" eb="142">
      <t>キンネン</t>
    </rPh>
    <rPh sb="143" eb="147">
      <t>イジョウキショウ</t>
    </rPh>
    <rPh sb="150" eb="152">
      <t>オオアメ</t>
    </rPh>
    <rPh sb="153" eb="156">
      <t>タイフウトウ</t>
    </rPh>
    <rPh sb="157" eb="159">
      <t>ヒガイ</t>
    </rPh>
    <rPh sb="160" eb="161">
      <t>オオ</t>
    </rPh>
    <rPh sb="163" eb="167">
      <t>ケイエイジョウキョウ</t>
    </rPh>
    <rPh sb="174" eb="176">
      <t>エイキョウ</t>
    </rPh>
    <rPh sb="177" eb="178">
      <t>アタ</t>
    </rPh>
    <rPh sb="181" eb="184">
      <t>フトウメイ</t>
    </rPh>
    <rPh sb="185" eb="186">
      <t>テン</t>
    </rPh>
    <rPh sb="187" eb="188">
      <t>オオ</t>
    </rPh>
    <rPh sb="193" eb="195">
      <t>レイワ</t>
    </rPh>
    <rPh sb="196" eb="197">
      <t>ネン</t>
    </rPh>
    <rPh sb="197" eb="198">
      <t>ド</t>
    </rPh>
    <rPh sb="199" eb="201">
      <t>ミナオ</t>
    </rPh>
    <rPh sb="203" eb="207">
      <t>ケイエイセンリャク</t>
    </rPh>
    <rPh sb="208" eb="209">
      <t>モト</t>
    </rPh>
    <rPh sb="210" eb="213">
      <t>コウリツカ</t>
    </rPh>
    <rPh sb="214" eb="215">
      <t>ハカ</t>
    </rPh>
    <rPh sb="217" eb="21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</si>
</sst>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0.05</c:v>
                </c:pt>
                <c:pt idx="2">
                  <c:v>0.02</c:v>
                </c:pt>
                <c:pt idx="3">
                  <c:v>0.01</c:v>
                </c:pt>
                <c:pt idx="4" formatCode="#,##0.00;&quot;△&quot;#,##0.00">
                  <c:v>0</c:v>
                </c:pt>
              </c:numCache>
            </c:numRef>
          </c:val>
          <c:extLst>
            <c:ext xmlns:c16="http://schemas.microsoft.com/office/drawing/2014/chart" uri="{C3380CC4-5D6E-409C-BE32-E72D297353CC}">
              <c16:uniqueId val="{00000000-795A-4B70-AB13-ECF0AF8ED6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795A-4B70-AB13-ECF0AF8ED6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66.5</c:v>
                </c:pt>
                <c:pt idx="1">
                  <c:v>69.33</c:v>
                </c:pt>
                <c:pt idx="2">
                  <c:v>64.58</c:v>
                </c:pt>
                <c:pt idx="3">
                  <c:v>65.66</c:v>
                </c:pt>
                <c:pt idx="4">
                  <c:v>62.01</c:v>
                </c:pt>
              </c:numCache>
            </c:numRef>
          </c:val>
          <c:extLst>
            <c:ext xmlns:c16="http://schemas.microsoft.com/office/drawing/2014/chart" uri="{C3380CC4-5D6E-409C-BE32-E72D297353CC}">
              <c16:uniqueId val="{00000000-17ED-40F8-8F04-30C8309D0C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17ED-40F8-8F04-30C8309D0C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90.74</c:v>
                </c:pt>
                <c:pt idx="1">
                  <c:v>91.5</c:v>
                </c:pt>
                <c:pt idx="2">
                  <c:v>92.03</c:v>
                </c:pt>
                <c:pt idx="3">
                  <c:v>92.41</c:v>
                </c:pt>
                <c:pt idx="4">
                  <c:v>92.59</c:v>
                </c:pt>
              </c:numCache>
            </c:numRef>
          </c:val>
          <c:extLst>
            <c:ext xmlns:c16="http://schemas.microsoft.com/office/drawing/2014/chart" uri="{C3380CC4-5D6E-409C-BE32-E72D297353CC}">
              <c16:uniqueId val="{00000000-AC1B-4871-90B1-C9F9D2FA53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AC1B-4871-90B1-C9F9D2FA53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102.6</c:v>
                </c:pt>
                <c:pt idx="1">
                  <c:v>110.86</c:v>
                </c:pt>
                <c:pt idx="2">
                  <c:v>111.47</c:v>
                </c:pt>
                <c:pt idx="3">
                  <c:v>112.21</c:v>
                </c:pt>
                <c:pt idx="4">
                  <c:v>114.34</c:v>
                </c:pt>
              </c:numCache>
            </c:numRef>
          </c:val>
          <c:extLst>
            <c:ext xmlns:c16="http://schemas.microsoft.com/office/drawing/2014/chart" uri="{C3380CC4-5D6E-409C-BE32-E72D297353CC}">
              <c16:uniqueId val="{00000000-57BD-4E3C-AA6B-D403E2E6EA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57BD-4E3C-AA6B-D403E2E6EA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3.21</c:v>
                </c:pt>
                <c:pt idx="1">
                  <c:v>6.35</c:v>
                </c:pt>
                <c:pt idx="2">
                  <c:v>9.3800000000000008</c:v>
                </c:pt>
                <c:pt idx="3">
                  <c:v>12.23</c:v>
                </c:pt>
                <c:pt idx="4">
                  <c:v>15.05</c:v>
                </c:pt>
              </c:numCache>
            </c:numRef>
          </c:val>
          <c:extLst>
            <c:ext xmlns:c16="http://schemas.microsoft.com/office/drawing/2014/chart" uri="{C3380CC4-5D6E-409C-BE32-E72D297353CC}">
              <c16:uniqueId val="{00000000-9909-47B6-89B3-94025A7840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9909-47B6-89B3-94025A7840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1.29</c:v>
                </c:pt>
                <c:pt idx="1">
                  <c:v>1.93</c:v>
                </c:pt>
                <c:pt idx="2">
                  <c:v>1.99</c:v>
                </c:pt>
                <c:pt idx="3">
                  <c:v>3.06</c:v>
                </c:pt>
                <c:pt idx="4">
                  <c:v>3.5</c:v>
                </c:pt>
              </c:numCache>
            </c:numRef>
          </c:val>
          <c:extLst>
            <c:ext xmlns:c16="http://schemas.microsoft.com/office/drawing/2014/chart" uri="{C3380CC4-5D6E-409C-BE32-E72D297353CC}">
              <c16:uniqueId val="{00000000-320F-4D08-AC9C-FCCCBC9664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320F-4D08-AC9C-FCCCBC9664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1-419B-84BA-476B67E1BE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6E71-419B-84BA-476B67E1BE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26.24</c:v>
                </c:pt>
                <c:pt idx="1">
                  <c:v>28.73</c:v>
                </c:pt>
                <c:pt idx="2">
                  <c:v>32.270000000000003</c:v>
                </c:pt>
                <c:pt idx="3">
                  <c:v>25.57</c:v>
                </c:pt>
                <c:pt idx="4">
                  <c:v>34.630000000000003</c:v>
                </c:pt>
              </c:numCache>
            </c:numRef>
          </c:val>
          <c:extLst>
            <c:ext xmlns:c16="http://schemas.microsoft.com/office/drawing/2014/chart" uri="{C3380CC4-5D6E-409C-BE32-E72D297353CC}">
              <c16:uniqueId val="{00000000-1027-4398-B6CD-5FD5F07B8C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1027-4398-B6CD-5FD5F07B8C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989.56</c:v>
                </c:pt>
                <c:pt idx="1">
                  <c:v>1213.08</c:v>
                </c:pt>
                <c:pt idx="2">
                  <c:v>1227.8399999999999</c:v>
                </c:pt>
                <c:pt idx="3">
                  <c:v>1177.7</c:v>
                </c:pt>
                <c:pt idx="4">
                  <c:v>1184.54</c:v>
                </c:pt>
              </c:numCache>
            </c:numRef>
          </c:val>
          <c:extLst>
            <c:ext xmlns:c16="http://schemas.microsoft.com/office/drawing/2014/chart" uri="{C3380CC4-5D6E-409C-BE32-E72D297353CC}">
              <c16:uniqueId val="{00000000-2121-4F47-B0AB-5278F542F4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2121-4F47-B0AB-5278F542F4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73.510000000000005</c:v>
                </c:pt>
                <c:pt idx="1">
                  <c:v>100</c:v>
                </c:pt>
                <c:pt idx="2">
                  <c:v>99.83</c:v>
                </c:pt>
                <c:pt idx="3">
                  <c:v>99.47</c:v>
                </c:pt>
                <c:pt idx="4">
                  <c:v>100</c:v>
                </c:pt>
              </c:numCache>
            </c:numRef>
          </c:val>
          <c:extLst>
            <c:ext xmlns:c16="http://schemas.microsoft.com/office/drawing/2014/chart" uri="{C3380CC4-5D6E-409C-BE32-E72D297353CC}">
              <c16:uniqueId val="{00000000-ADF2-45EE-B2C2-12FDB63F0A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ADF2-45EE-B2C2-12FDB63F0A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242.07</c:v>
                </c:pt>
                <c:pt idx="1">
                  <c:v>177.27</c:v>
                </c:pt>
                <c:pt idx="2">
                  <c:v>177.31</c:v>
                </c:pt>
                <c:pt idx="3">
                  <c:v>178.01</c:v>
                </c:pt>
                <c:pt idx="4">
                  <c:v>172.75</c:v>
                </c:pt>
              </c:numCache>
            </c:numRef>
          </c:val>
          <c:extLst>
            <c:ext xmlns:c16="http://schemas.microsoft.com/office/drawing/2014/chart" uri="{C3380CC4-5D6E-409C-BE32-E72D297353CC}">
              <c16:uniqueId val="{00000000-8A90-4934-BD0E-E62847D842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8A90-4934-BD0E-E62847D842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9" zoomScale="80" zoomScaleNormal="80" workbookViewId="0">
      <selection activeCell="BL11" sqref="BL11: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福島市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275646</v>
      </c>
      <c r="AM8" s="69"/>
      <c r="AN8" s="69"/>
      <c r="AO8" s="69"/>
      <c r="AP8" s="69"/>
      <c r="AQ8" s="69"/>
      <c r="AR8" s="69"/>
      <c r="AS8" s="69"/>
      <c r="AT8" s="68">
        <f>データ!T6</f>
        <v>767.72</v>
      </c>
      <c r="AU8" s="68"/>
      <c r="AV8" s="68"/>
      <c r="AW8" s="68"/>
      <c r="AX8" s="68"/>
      <c r="AY8" s="68"/>
      <c r="AZ8" s="68"/>
      <c r="BA8" s="68"/>
      <c r="BB8" s="68">
        <f>データ!U6</f>
        <v>359.04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61.46</v>
      </c>
      <c r="J10" s="68"/>
      <c r="K10" s="68"/>
      <c r="L10" s="68"/>
      <c r="M10" s="68"/>
      <c r="N10" s="68"/>
      <c r="O10" s="68"/>
      <c r="P10" s="68">
        <f>データ!P6</f>
        <v>66.41</v>
      </c>
      <c r="Q10" s="68"/>
      <c r="R10" s="68"/>
      <c r="S10" s="68"/>
      <c r="T10" s="68"/>
      <c r="U10" s="68"/>
      <c r="V10" s="68"/>
      <c r="W10" s="68">
        <f>データ!Q6</f>
        <v>90.99</v>
      </c>
      <c r="X10" s="68"/>
      <c r="Y10" s="68"/>
      <c r="Z10" s="68"/>
      <c r="AA10" s="68"/>
      <c r="AB10" s="68"/>
      <c r="AC10" s="68"/>
      <c r="AD10" s="69">
        <f>データ!R6</f>
        <v>2860</v>
      </c>
      <c r="AE10" s="69"/>
      <c r="AF10" s="69"/>
      <c r="AG10" s="69"/>
      <c r="AH10" s="69"/>
      <c r="AI10" s="69"/>
      <c r="AJ10" s="69"/>
      <c r="AK10" s="2"/>
      <c r="AL10" s="69">
        <f>データ!V6</f>
        <v>182161</v>
      </c>
      <c r="AM10" s="69"/>
      <c r="AN10" s="69"/>
      <c r="AO10" s="69"/>
      <c r="AP10" s="69"/>
      <c r="AQ10" s="69"/>
      <c r="AR10" s="69"/>
      <c r="AS10" s="69"/>
      <c r="AT10" s="68">
        <f>データ!W6</f>
        <v>39.14</v>
      </c>
      <c r="AU10" s="68"/>
      <c r="AV10" s="68"/>
      <c r="AW10" s="68"/>
      <c r="AX10" s="68"/>
      <c r="AY10" s="68"/>
      <c r="AZ10" s="68"/>
      <c r="BA10" s="68"/>
      <c r="BB10" s="68">
        <f>データ!X6</f>
        <v>4654.09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tpMhNL9CnVklzAgnURE3OHXdv1aq7YfcRGyh6m0YyuGJIz7RQiUldMX/1O/x4g+yeZBaNBUIMsqMNHedDRfig==" saltValue="RRb204PLCuuwQqPUWwlN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72010</v>
      </c>
      <c r="D6" s="33">
        <f t="shared" si="3"/>
        <v>46</v>
      </c>
      <c r="E6" s="33">
        <f t="shared" si="3"/>
        <v>17</v>
      </c>
      <c r="F6" s="33">
        <f t="shared" si="3"/>
        <v>1</v>
      </c>
      <c r="G6" s="33">
        <f t="shared" si="3"/>
        <v>0</v>
      </c>
      <c r="H6" s="33" t="str">
        <f t="shared" si="3"/>
        <v>福島県　福島市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61.46</v>
      </c>
      <c r="P6" s="34">
        <f t="shared" si="3"/>
        <v>66.41</v>
      </c>
      <c r="Q6" s="34">
        <f t="shared" si="3"/>
        <v>90.99</v>
      </c>
      <c r="R6" s="34">
        <f t="shared" si="3"/>
        <v>2860</v>
      </c>
      <c r="S6" s="34">
        <f t="shared" si="3"/>
        <v>275646</v>
      </c>
      <c r="T6" s="34">
        <f t="shared" si="3"/>
        <v>767.72</v>
      </c>
      <c r="U6" s="34">
        <f t="shared" si="3"/>
        <v>359.04</v>
      </c>
      <c r="V6" s="34">
        <f t="shared" si="3"/>
        <v>182161</v>
      </c>
      <c r="W6" s="34">
        <f t="shared" si="3"/>
        <v>39.14</v>
      </c>
      <c r="X6" s="34">
        <f t="shared" si="3"/>
        <v>4654.09</v>
      </c>
      <c r="Y6" s="35">
        <f>IF(Y7="",NA(),Y7)</f>
        <v>102.6</v>
      </c>
      <c r="Z6" s="35">
        <f t="shared" ref="Z6:AH6" si="4">IF(Z7="",NA(),Z7)</f>
        <v>110.86</v>
      </c>
      <c r="AA6" s="35">
        <f t="shared" si="4"/>
        <v>111.47</v>
      </c>
      <c r="AB6" s="35">
        <f t="shared" si="4"/>
        <v>112.21</v>
      </c>
      <c r="AC6" s="35">
        <f t="shared" si="4"/>
        <v>114.34</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26.24</v>
      </c>
      <c r="AV6" s="35">
        <f t="shared" ref="AV6:BD6" si="6">IF(AV7="",NA(),AV7)</f>
        <v>28.73</v>
      </c>
      <c r="AW6" s="35">
        <f t="shared" si="6"/>
        <v>32.270000000000003</v>
      </c>
      <c r="AX6" s="35">
        <f t="shared" si="6"/>
        <v>25.57</v>
      </c>
      <c r="AY6" s="35">
        <f t="shared" si="6"/>
        <v>34.630000000000003</v>
      </c>
      <c r="AZ6" s="35">
        <f t="shared" si="6"/>
        <v>49.96</v>
      </c>
      <c r="BA6" s="35">
        <f t="shared" si="6"/>
        <v>58.04</v>
      </c>
      <c r="BB6" s="35">
        <f t="shared" si="6"/>
        <v>62.12</v>
      </c>
      <c r="BC6" s="35">
        <f t="shared" si="6"/>
        <v>61.57</v>
      </c>
      <c r="BD6" s="35">
        <f t="shared" si="6"/>
        <v>60.82</v>
      </c>
      <c r="BE6" s="34" t="str">
        <f>IF(BE7="","",IF(BE7="-","【-】","【"&amp;SUBSTITUTE(TEXT(BE7,"#,##0.00"),"-","△")&amp;"】"))</f>
        <v>【67.52】</v>
      </c>
      <c r="BF6" s="35">
        <f>IF(BF7="",NA(),BF7)</f>
        <v>989.56</v>
      </c>
      <c r="BG6" s="35">
        <f t="shared" ref="BG6:BO6" si="7">IF(BG7="",NA(),BG7)</f>
        <v>1213.08</v>
      </c>
      <c r="BH6" s="35">
        <f t="shared" si="7"/>
        <v>1227.8399999999999</v>
      </c>
      <c r="BI6" s="35">
        <f t="shared" si="7"/>
        <v>1177.7</v>
      </c>
      <c r="BJ6" s="35">
        <f t="shared" si="7"/>
        <v>1184.54</v>
      </c>
      <c r="BK6" s="35">
        <f t="shared" si="7"/>
        <v>970.35</v>
      </c>
      <c r="BL6" s="35">
        <f t="shared" si="7"/>
        <v>917.29</v>
      </c>
      <c r="BM6" s="35">
        <f t="shared" si="7"/>
        <v>875.53</v>
      </c>
      <c r="BN6" s="35">
        <f t="shared" si="7"/>
        <v>867.39</v>
      </c>
      <c r="BO6" s="35">
        <f t="shared" si="7"/>
        <v>920.83</v>
      </c>
      <c r="BP6" s="34" t="str">
        <f>IF(BP7="","",IF(BP7="-","【-】","【"&amp;SUBSTITUTE(TEXT(BP7,"#,##0.00"),"-","△")&amp;"】"))</f>
        <v>【705.21】</v>
      </c>
      <c r="BQ6" s="35">
        <f>IF(BQ7="",NA(),BQ7)</f>
        <v>73.510000000000005</v>
      </c>
      <c r="BR6" s="35">
        <f t="shared" ref="BR6:BZ6" si="8">IF(BR7="",NA(),BR7)</f>
        <v>100</v>
      </c>
      <c r="BS6" s="35">
        <f t="shared" si="8"/>
        <v>99.83</v>
      </c>
      <c r="BT6" s="35">
        <f t="shared" si="8"/>
        <v>99.47</v>
      </c>
      <c r="BU6" s="35">
        <f t="shared" si="8"/>
        <v>100</v>
      </c>
      <c r="BV6" s="35">
        <f t="shared" si="8"/>
        <v>99.26</v>
      </c>
      <c r="BW6" s="35">
        <f t="shared" si="8"/>
        <v>99.67</v>
      </c>
      <c r="BX6" s="35">
        <f t="shared" si="8"/>
        <v>99.83</v>
      </c>
      <c r="BY6" s="35">
        <f t="shared" si="8"/>
        <v>100.91</v>
      </c>
      <c r="BZ6" s="35">
        <f t="shared" si="8"/>
        <v>99.82</v>
      </c>
      <c r="CA6" s="34" t="str">
        <f>IF(CA7="","",IF(CA7="-","【-】","【"&amp;SUBSTITUTE(TEXT(CA7,"#,##0.00"),"-","△")&amp;"】"))</f>
        <v>【98.96】</v>
      </c>
      <c r="CB6" s="35">
        <f>IF(CB7="",NA(),CB7)</f>
        <v>242.07</v>
      </c>
      <c r="CC6" s="35">
        <f t="shared" ref="CC6:CK6" si="9">IF(CC7="",NA(),CC7)</f>
        <v>177.27</v>
      </c>
      <c r="CD6" s="35">
        <f t="shared" si="9"/>
        <v>177.31</v>
      </c>
      <c r="CE6" s="35">
        <f t="shared" si="9"/>
        <v>178.01</v>
      </c>
      <c r="CF6" s="35">
        <f t="shared" si="9"/>
        <v>172.75</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66.5</v>
      </c>
      <c r="CN6" s="35">
        <f t="shared" ref="CN6:CV6" si="10">IF(CN7="",NA(),CN7)</f>
        <v>69.33</v>
      </c>
      <c r="CO6" s="35">
        <f t="shared" si="10"/>
        <v>64.58</v>
      </c>
      <c r="CP6" s="35">
        <f t="shared" si="10"/>
        <v>65.66</v>
      </c>
      <c r="CQ6" s="35">
        <f t="shared" si="10"/>
        <v>62.01</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90.74</v>
      </c>
      <c r="CY6" s="35">
        <f t="shared" ref="CY6:DG6" si="11">IF(CY7="",NA(),CY7)</f>
        <v>91.5</v>
      </c>
      <c r="CZ6" s="35">
        <f t="shared" si="11"/>
        <v>92.03</v>
      </c>
      <c r="DA6" s="35">
        <f t="shared" si="11"/>
        <v>92.41</v>
      </c>
      <c r="DB6" s="35">
        <f t="shared" si="11"/>
        <v>92.59</v>
      </c>
      <c r="DC6" s="35">
        <f t="shared" si="11"/>
        <v>93.5</v>
      </c>
      <c r="DD6" s="35">
        <f t="shared" si="11"/>
        <v>93.86</v>
      </c>
      <c r="DE6" s="35">
        <f t="shared" si="11"/>
        <v>93.96</v>
      </c>
      <c r="DF6" s="35">
        <f t="shared" si="11"/>
        <v>94.06</v>
      </c>
      <c r="DG6" s="35">
        <f t="shared" si="11"/>
        <v>94.41</v>
      </c>
      <c r="DH6" s="34" t="str">
        <f>IF(DH7="","",IF(DH7="-","【-】","【"&amp;SUBSTITUTE(TEXT(DH7,"#,##0.00"),"-","△")&amp;"】"))</f>
        <v>【95.57】</v>
      </c>
      <c r="DI6" s="35">
        <f>IF(DI7="",NA(),DI7)</f>
        <v>3.21</v>
      </c>
      <c r="DJ6" s="35">
        <f t="shared" ref="DJ6:DR6" si="12">IF(DJ7="",NA(),DJ7)</f>
        <v>6.35</v>
      </c>
      <c r="DK6" s="35">
        <f t="shared" si="12"/>
        <v>9.3800000000000008</v>
      </c>
      <c r="DL6" s="35">
        <f t="shared" si="12"/>
        <v>12.23</v>
      </c>
      <c r="DM6" s="35">
        <f t="shared" si="12"/>
        <v>15.05</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1.29</v>
      </c>
      <c r="DU6" s="35">
        <f t="shared" ref="DU6:EC6" si="13">IF(DU7="",NA(),DU7)</f>
        <v>1.93</v>
      </c>
      <c r="DV6" s="35">
        <f t="shared" si="13"/>
        <v>1.99</v>
      </c>
      <c r="DW6" s="35">
        <f t="shared" si="13"/>
        <v>3.06</v>
      </c>
      <c r="DX6" s="35">
        <f t="shared" si="13"/>
        <v>3.5</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0.05</v>
      </c>
      <c r="EF6" s="35">
        <f t="shared" ref="EF6:EN6" si="14">IF(EF7="",NA(),EF7)</f>
        <v>0.05</v>
      </c>
      <c r="EG6" s="35">
        <f t="shared" si="14"/>
        <v>0.02</v>
      </c>
      <c r="EH6" s="35">
        <f t="shared" si="14"/>
        <v>0.01</v>
      </c>
      <c r="EI6" s="34">
        <f t="shared" si="14"/>
        <v>0</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2">
      <c r="A7" s="28"/>
      <c r="B7" s="37">
        <v>2020</v>
      </c>
      <c r="C7" s="37">
        <v>72010</v>
      </c>
      <c r="D7" s="37">
        <v>46</v>
      </c>
      <c r="E7" s="37">
        <v>17</v>
      </c>
      <c r="F7" s="37">
        <v>1</v>
      </c>
      <c r="G7" s="37">
        <v>0</v>
      </c>
      <c r="H7" s="37" t="s">
        <v>95</v>
      </c>
      <c r="I7" s="37" t="s">
        <v>96</v>
      </c>
      <c r="J7" s="37" t="s">
        <v>97</v>
      </c>
      <c r="K7" s="37" t="s">
        <v>98</v>
      </c>
      <c r="L7" s="37" t="s">
        <v>99</v>
      </c>
      <c r="M7" s="37" t="s">
        <v>100</v>
      </c>
      <c r="N7" s="38" t="s">
        <v>101</v>
      </c>
      <c r="O7" s="38">
        <v>61.46</v>
      </c>
      <c r="P7" s="38">
        <v>66.41</v>
      </c>
      <c r="Q7" s="38">
        <v>90.99</v>
      </c>
      <c r="R7" s="38">
        <v>2860</v>
      </c>
      <c r="S7" s="38">
        <v>275646</v>
      </c>
      <c r="T7" s="38">
        <v>767.72</v>
      </c>
      <c r="U7" s="38">
        <v>359.04</v>
      </c>
      <c r="V7" s="38">
        <v>182161</v>
      </c>
      <c r="W7" s="38">
        <v>39.14</v>
      </c>
      <c r="X7" s="38">
        <v>4654.09</v>
      </c>
      <c r="Y7" s="38">
        <v>102.6</v>
      </c>
      <c r="Z7" s="38">
        <v>110.86</v>
      </c>
      <c r="AA7" s="38">
        <v>111.47</v>
      </c>
      <c r="AB7" s="38">
        <v>112.21</v>
      </c>
      <c r="AC7" s="38">
        <v>114.34</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26.24</v>
      </c>
      <c r="AV7" s="38">
        <v>28.73</v>
      </c>
      <c r="AW7" s="38">
        <v>32.270000000000003</v>
      </c>
      <c r="AX7" s="38">
        <v>25.57</v>
      </c>
      <c r="AY7" s="38">
        <v>34.630000000000003</v>
      </c>
      <c r="AZ7" s="38">
        <v>49.96</v>
      </c>
      <c r="BA7" s="38">
        <v>58.04</v>
      </c>
      <c r="BB7" s="38">
        <v>62.12</v>
      </c>
      <c r="BC7" s="38">
        <v>61.57</v>
      </c>
      <c r="BD7" s="38">
        <v>60.82</v>
      </c>
      <c r="BE7" s="38">
        <v>67.52</v>
      </c>
      <c r="BF7" s="38">
        <v>989.56</v>
      </c>
      <c r="BG7" s="38">
        <v>1213.08</v>
      </c>
      <c r="BH7" s="38">
        <v>1227.8399999999999</v>
      </c>
      <c r="BI7" s="38">
        <v>1177.7</v>
      </c>
      <c r="BJ7" s="38">
        <v>1184.54</v>
      </c>
      <c r="BK7" s="38">
        <v>970.35</v>
      </c>
      <c r="BL7" s="38">
        <v>917.29</v>
      </c>
      <c r="BM7" s="38">
        <v>875.53</v>
      </c>
      <c r="BN7" s="38">
        <v>867.39</v>
      </c>
      <c r="BO7" s="38">
        <v>920.83</v>
      </c>
      <c r="BP7" s="38">
        <v>705.21</v>
      </c>
      <c r="BQ7" s="38">
        <v>73.510000000000005</v>
      </c>
      <c r="BR7" s="38">
        <v>100</v>
      </c>
      <c r="BS7" s="38">
        <v>99.83</v>
      </c>
      <c r="BT7" s="38">
        <v>99.47</v>
      </c>
      <c r="BU7" s="38">
        <v>100</v>
      </c>
      <c r="BV7" s="38">
        <v>99.26</v>
      </c>
      <c r="BW7" s="38">
        <v>99.67</v>
      </c>
      <c r="BX7" s="38">
        <v>99.83</v>
      </c>
      <c r="BY7" s="38">
        <v>100.91</v>
      </c>
      <c r="BZ7" s="38">
        <v>99.82</v>
      </c>
      <c r="CA7" s="38">
        <v>98.96</v>
      </c>
      <c r="CB7" s="38">
        <v>242.07</v>
      </c>
      <c r="CC7" s="38">
        <v>177.27</v>
      </c>
      <c r="CD7" s="38">
        <v>177.31</v>
      </c>
      <c r="CE7" s="38">
        <v>178.01</v>
      </c>
      <c r="CF7" s="38">
        <v>172.75</v>
      </c>
      <c r="CG7" s="38">
        <v>159.53</v>
      </c>
      <c r="CH7" s="38">
        <v>159.6</v>
      </c>
      <c r="CI7" s="38">
        <v>158.94</v>
      </c>
      <c r="CJ7" s="38">
        <v>158.04</v>
      </c>
      <c r="CK7" s="38">
        <v>156.77000000000001</v>
      </c>
      <c r="CL7" s="38">
        <v>134.52000000000001</v>
      </c>
      <c r="CM7" s="38">
        <v>66.5</v>
      </c>
      <c r="CN7" s="38">
        <v>69.33</v>
      </c>
      <c r="CO7" s="38">
        <v>64.58</v>
      </c>
      <c r="CP7" s="38">
        <v>65.66</v>
      </c>
      <c r="CQ7" s="38">
        <v>62.01</v>
      </c>
      <c r="CR7" s="38">
        <v>67.040000000000006</v>
      </c>
      <c r="CS7" s="38">
        <v>66.34</v>
      </c>
      <c r="CT7" s="38">
        <v>67.069999999999993</v>
      </c>
      <c r="CU7" s="38">
        <v>66.78</v>
      </c>
      <c r="CV7" s="38">
        <v>67</v>
      </c>
      <c r="CW7" s="38">
        <v>59.57</v>
      </c>
      <c r="CX7" s="38">
        <v>90.74</v>
      </c>
      <c r="CY7" s="38">
        <v>91.5</v>
      </c>
      <c r="CZ7" s="38">
        <v>92.03</v>
      </c>
      <c r="DA7" s="38">
        <v>92.41</v>
      </c>
      <c r="DB7" s="38">
        <v>92.59</v>
      </c>
      <c r="DC7" s="38">
        <v>93.5</v>
      </c>
      <c r="DD7" s="38">
        <v>93.86</v>
      </c>
      <c r="DE7" s="38">
        <v>93.96</v>
      </c>
      <c r="DF7" s="38">
        <v>94.06</v>
      </c>
      <c r="DG7" s="38">
        <v>94.41</v>
      </c>
      <c r="DH7" s="38">
        <v>95.57</v>
      </c>
      <c r="DI7" s="38">
        <v>3.21</v>
      </c>
      <c r="DJ7" s="38">
        <v>6.35</v>
      </c>
      <c r="DK7" s="38">
        <v>9.3800000000000008</v>
      </c>
      <c r="DL7" s="38">
        <v>12.23</v>
      </c>
      <c r="DM7" s="38">
        <v>15.05</v>
      </c>
      <c r="DN7" s="38">
        <v>28.81</v>
      </c>
      <c r="DO7" s="38">
        <v>31.19</v>
      </c>
      <c r="DP7" s="38">
        <v>33.090000000000003</v>
      </c>
      <c r="DQ7" s="38">
        <v>34.33</v>
      </c>
      <c r="DR7" s="38">
        <v>34.15</v>
      </c>
      <c r="DS7" s="38">
        <v>36.520000000000003</v>
      </c>
      <c r="DT7" s="38">
        <v>1.29</v>
      </c>
      <c r="DU7" s="38">
        <v>1.93</v>
      </c>
      <c r="DV7" s="38">
        <v>1.99</v>
      </c>
      <c r="DW7" s="38">
        <v>3.06</v>
      </c>
      <c r="DX7" s="38">
        <v>3.5</v>
      </c>
      <c r="DY7" s="38">
        <v>3.84</v>
      </c>
      <c r="DZ7" s="38">
        <v>4.3099999999999996</v>
      </c>
      <c r="EA7" s="38">
        <v>5.04</v>
      </c>
      <c r="EB7" s="38">
        <v>5.1100000000000003</v>
      </c>
      <c r="EC7" s="38">
        <v>5.18</v>
      </c>
      <c r="ED7" s="38">
        <v>5.72</v>
      </c>
      <c r="EE7" s="38">
        <v>0.05</v>
      </c>
      <c r="EF7" s="38">
        <v>0.05</v>
      </c>
      <c r="EG7" s="38">
        <v>0.02</v>
      </c>
      <c r="EH7" s="38">
        <v>0.01</v>
      </c>
      <c r="EI7" s="38">
        <v>0</v>
      </c>
      <c r="EJ7" s="38">
        <v>0.28000000000000003</v>
      </c>
      <c r="EK7" s="38">
        <v>0.21</v>
      </c>
      <c r="EL7" s="38">
        <v>0.25</v>
      </c>
      <c r="EM7" s="38">
        <v>0.21</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2022-02-21T08:02:31Z</cp:lastPrinted>
  <dcterms:created xsi:type="dcterms:W3CDTF">2021-12-03T07:07:58Z</dcterms:created>
  <dcterms:modified xsi:type="dcterms:W3CDTF">2022-02-21T08:02:54Z</dcterms:modified>
  <cp:category/>
</cp:coreProperties>
</file>