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505古殿町\"/>
    </mc:Choice>
  </mc:AlternateContent>
  <workbookProtection workbookAlgorithmName="SHA-512" workbookHashValue="VYOm52Tk8YBk6DVVaseeAJHwoCnytYexR69o31rd0mwBzG/IOJ6rcb1vqGtgAdSqWB5iAJyLMe4MIl6U3z6Otw==" workbookSaltValue="Ue/Lslkcll8Nkg6HMJw8mQ=="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<sst xmlns="http://schemas.openxmlformats.org/spreadsheetml/2006/main" count="233" uniqueCount="119">
  <si>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</si>
  <si>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</si>
  <si>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</si>
  <si>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</si>
  <si>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</si>
  <si>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</si>
  <si>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</si>
  <si>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</si>
  <si>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</si>
  <si>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</si>
  <si>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</si>
  <si>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</si>
  <si>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</si>
  <si>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</si>
  <si>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</si>
  <si>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</si>
  <si>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</si>
  <si>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</si>
  <si>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</si>
  <si>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</si>
  <si>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</si>
  <si>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</si>
  <si>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</si>
  <si>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</si>
  <si>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</si>
  <si>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</si>
  <si>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</si>
  <si>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</si>
  <si>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</si>
  <si>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</si>
  <si>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</si>
  <si>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</si>
  <si>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</si>
  <si>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</si>
  <si>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</si>
  <si>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</si>
  <si>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</si>
  <si>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</si>
  <si>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</si>
  <si>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</si>
  <si>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</si>
  <si>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</si>
  <si>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</si>
  <si>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</si>
  <si>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</si>
  <si>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</si>
  <si>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</si>
  <si>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</si>
  <si>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</si>
  <si>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</si>
  <si>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</si>
  <si>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</si>
  <si>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</si>
  <si>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</si>
  <si>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</si>
  <si>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</si>
  <si>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</si>
  <si>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</si>
  <si>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</si>
  <si>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</si>
  <si>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</si>
  <si>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</si>
  <si>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</si>
  <si>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</si>
  <si>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</si>
  <si>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</si>
  <si>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</si>
  <si>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</si>
  <si>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</si>
  <si>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</si>
  <si>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</si>
  <si>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</si>
  <si>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</si>
  <si>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</si>
  <si>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</si>
  <si>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</si>
  <si>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</si>
  <si>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</si>
  <si>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</si>
  <si>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</si>
  <si>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</si>
  <si>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</si>
  <si>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</si>
  <si>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</si>
  <si>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</si>
  <si>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</si>
  <si>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</si>
  <si>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</si>
  <si>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</si>
  <si>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</si>
  <si>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</si>
  <si>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</si>
  <si>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</si>
  <si>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</si>
  <si>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</si>
  <si>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</si>
  <si>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</si>
  <si>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</si>
  <si>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</si>
  <si>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</si>
  <si>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</si>
  <si>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</si>
  <si>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</si>
  <si>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</si>
  <si>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</si>
  <si>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</si>
  <si>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</si>
  <si>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</si>
  <si>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</si>
  <si>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</si>
  <si>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</si>
  <si>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</si>
  <si>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</si>
  <si>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</si>
  <si>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</si>
  <si>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</si>
  <si>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企業債残高対給水収益比率が類似団体平均値を下回っている。また、料金回収率は増加傾向にある。
　町は過疎化及び少子高齢化の傾向にあり、使用料などの収益については今後さらなる減少が見込まれる。経費削減による出費抑制、使用料等回収率向上、それらに加え適切な使用料金設定についても検討し、運営する必要がある。
　また、給水原価については類似団体と比較し低コストにて供給できているが、施設の老朽化が進行しているので計画的な施設整備の更新を行い、維持管理費とのバランスを見極めて運営する。</t>
    <rPh sb="1" eb="3">
      <t>キギョウ</t>
    </rPh>
    <rPh sb="3" eb="4">
      <t>サイ</t>
    </rPh>
    <rPh sb="4" eb="6">
      <t>ザンダカ</t>
    </rPh>
    <rPh sb="6" eb="7">
      <t>タイ</t>
    </rPh>
    <rPh sb="7" eb="9">
      <t>キュウスイ</t>
    </rPh>
    <rPh sb="9" eb="11">
      <t>シュウエキ</t>
    </rPh>
    <rPh sb="11" eb="13">
      <t>ヒリツ</t>
    </rPh>
    <rPh sb="14" eb="16">
      <t>ルイジ</t>
    </rPh>
    <rPh sb="16" eb="18">
      <t>ダンタイ</t>
    </rPh>
    <rPh sb="18" eb="21">
      <t>ヘイキンチ</t>
    </rPh>
    <rPh sb="22" eb="24">
      <t>シタマワ</t>
    </rPh>
    <rPh sb="32" eb="34">
      <t>リョウキン</t>
    </rPh>
    <rPh sb="34" eb="36">
      <t>カイシュウ</t>
    </rPh>
    <rPh sb="36" eb="37">
      <t>リツ</t>
    </rPh>
    <rPh sb="38" eb="40">
      <t>ゾウカ</t>
    </rPh>
    <rPh sb="40" eb="42">
      <t>ケイコウ</t>
    </rPh>
    <rPh sb="48" eb="49">
      <t>マチ</t>
    </rPh>
    <rPh sb="50" eb="53">
      <t>カソカ</t>
    </rPh>
    <rPh sb="53" eb="54">
      <t>オヨ</t>
    </rPh>
    <rPh sb="55" eb="57">
      <t>ショウシ</t>
    </rPh>
    <rPh sb="57" eb="60">
      <t>コウレイカ</t>
    </rPh>
    <rPh sb="61" eb="63">
      <t>ケイコウ</t>
    </rPh>
    <rPh sb="67" eb="70">
      <t>シヨウリョウ</t>
    </rPh>
    <rPh sb="73" eb="75">
      <t>シュウエキ</t>
    </rPh>
    <rPh sb="80" eb="82">
      <t>コンゴ</t>
    </rPh>
    <rPh sb="86" eb="88">
      <t>ゲンショウ</t>
    </rPh>
    <rPh sb="89" eb="91">
      <t>ミコ</t>
    </rPh>
    <rPh sb="95" eb="97">
      <t>ケイヒ</t>
    </rPh>
    <rPh sb="97" eb="99">
      <t>サクゲン</t>
    </rPh>
    <rPh sb="102" eb="104">
      <t>シュッピ</t>
    </rPh>
    <rPh sb="104" eb="106">
      <t>ヨクセイ</t>
    </rPh>
    <rPh sb="107" eb="110">
      <t>シヨウリョウ</t>
    </rPh>
    <rPh sb="110" eb="111">
      <t>ナド</t>
    </rPh>
    <rPh sb="111" eb="113">
      <t>カイシュウ</t>
    </rPh>
    <rPh sb="113" eb="114">
      <t>リツ</t>
    </rPh>
    <rPh sb="114" eb="116">
      <t>コウジョウ</t>
    </rPh>
    <rPh sb="121" eb="122">
      <t>クワ</t>
    </rPh>
    <rPh sb="123" eb="125">
      <t>テキセツ</t>
    </rPh>
    <rPh sb="126" eb="128">
      <t>シヨウ</t>
    </rPh>
    <rPh sb="128" eb="130">
      <t>リョウキン</t>
    </rPh>
    <rPh sb="130" eb="132">
      <t>セッテイ</t>
    </rPh>
    <rPh sb="137" eb="139">
      <t>ケントウ</t>
    </rPh>
    <rPh sb="141" eb="143">
      <t>ウンエイ</t>
    </rPh>
    <rPh sb="145" eb="147">
      <t>ヒツヨウ</t>
    </rPh>
    <rPh sb="156" eb="158">
      <t>キュウスイ</t>
    </rPh>
    <rPh sb="158" eb="160">
      <t>ゲンカ</t>
    </rPh>
    <rPh sb="165" eb="167">
      <t>ルイジ</t>
    </rPh>
    <rPh sb="167" eb="169">
      <t>ダンタイ</t>
    </rPh>
    <rPh sb="170" eb="172">
      <t>ヒカク</t>
    </rPh>
    <rPh sb="173" eb="174">
      <t>テイ</t>
    </rPh>
    <rPh sb="179" eb="181">
      <t>キョウキュウ</t>
    </rPh>
    <rPh sb="188" eb="190">
      <t>シセツ</t>
    </rPh>
    <rPh sb="191" eb="194">
      <t>ロウキュウカ</t>
    </rPh>
    <rPh sb="195" eb="197">
      <t>シンコウ</t>
    </rPh>
    <rPh sb="203" eb="206">
      <t>ケイカクテキ</t>
    </rPh>
    <rPh sb="207" eb="209">
      <t>シセツ</t>
    </rPh>
    <rPh sb="209" eb="211">
      <t>セイビ</t>
    </rPh>
    <rPh sb="212" eb="214">
      <t>コウシン</t>
    </rPh>
    <rPh sb="215" eb="216">
      <t>オコナ</t>
    </rPh>
    <rPh sb="218" eb="220">
      <t>イジ</t>
    </rPh>
    <rPh sb="220" eb="222">
      <t>カンリ</t>
    </rPh>
    <rPh sb="222" eb="223">
      <t>ヒ</t>
    </rPh>
    <rPh sb="230" eb="232">
      <t>ミキワ</t>
    </rPh>
    <rPh sb="234" eb="236">
      <t>ウンエイ</t>
    </rPh>
    <phoneticPr fontId="4"/>
  </si>
  <si>
    <t>　今後は、過疎化、少子高齢化に伴う人口減少により、現在の同程度の運営コストに対し、収益の低下が予測される。そのような実情に応じ、費用相対効果を検討しながら、適切な施設設備への投資を行っていく必要がある。
　さらに、施設稼働コストを確実な収益に結び付けるために、今後も継続的な給水エリアを網羅した調査による漏水箇所の発見および特定を行い町管理部においては早急な修繕、個人管理部での漏水の疑いを発見した場合には通知により修繕を促し、有収率を増加したい。</t>
    <rPh sb="58" eb="60">
      <t>ジツジョウ</t>
    </rPh>
    <rPh sb="61" eb="62">
      <t>オウ</t>
    </rPh>
    <rPh sb="64" eb="66">
      <t>ヒヨウ</t>
    </rPh>
    <rPh sb="68" eb="70">
      <t>コウカ</t>
    </rPh>
    <rPh sb="71" eb="73">
      <t>ケントウ</t>
    </rPh>
    <rPh sb="78" eb="80">
      <t>テキセツ</t>
    </rPh>
    <rPh sb="81" eb="83">
      <t>シセツ</t>
    </rPh>
    <rPh sb="83" eb="85">
      <t>セツビ</t>
    </rPh>
    <rPh sb="87" eb="89">
      <t>トウシ</t>
    </rPh>
    <rPh sb="90" eb="91">
      <t>オコナ</t>
    </rPh>
    <rPh sb="95" eb="97">
      <t>ヒツヨウ</t>
    </rPh>
    <rPh sb="107" eb="109">
      <t>シセツ</t>
    </rPh>
    <rPh sb="109" eb="111">
      <t>カドウ</t>
    </rPh>
    <rPh sb="115" eb="117">
      <t>カクジツ</t>
    </rPh>
    <rPh sb="118" eb="120">
      <t>シュウエキ</t>
    </rPh>
    <rPh sb="121" eb="122">
      <t>ムス</t>
    </rPh>
    <rPh sb="123" eb="124">
      <t>ツ</t>
    </rPh>
    <rPh sb="130" eb="132">
      <t>コンゴ</t>
    </rPh>
    <rPh sb="133" eb="136">
      <t>ケイゾクテキ</t>
    </rPh>
    <rPh sb="137" eb="139">
      <t>キュウスイ</t>
    </rPh>
    <rPh sb="143" eb="145">
      <t>モウラ</t>
    </rPh>
    <rPh sb="147" eb="149">
      <t>チョウサ</t>
    </rPh>
    <rPh sb="152" eb="154">
      <t>ロウスイ</t>
    </rPh>
    <rPh sb="154" eb="156">
      <t>カショ</t>
    </rPh>
    <rPh sb="157" eb="159">
      <t>ハッケン</t>
    </rPh>
    <rPh sb="162" eb="164">
      <t>トクテイ</t>
    </rPh>
    <rPh sb="165" eb="166">
      <t>オコナ</t>
    </rPh>
    <rPh sb="167" eb="168">
      <t>マチ</t>
    </rPh>
    <rPh sb="168" eb="170">
      <t>カンリ</t>
    </rPh>
    <rPh sb="170" eb="171">
      <t>ブ</t>
    </rPh>
    <rPh sb="176" eb="178">
      <t>ソウキュウ</t>
    </rPh>
    <rPh sb="179" eb="181">
      <t>シュウゼン</t>
    </rPh>
    <rPh sb="182" eb="184">
      <t>コジン</t>
    </rPh>
    <rPh sb="184" eb="186">
      <t>カンリ</t>
    </rPh>
    <rPh sb="186" eb="187">
      <t>ブ</t>
    </rPh>
    <rPh sb="189" eb="191">
      <t>ロウスイ</t>
    </rPh>
    <rPh sb="192" eb="193">
      <t>ウタガ</t>
    </rPh>
    <rPh sb="195" eb="197">
      <t>ハッケン</t>
    </rPh>
    <rPh sb="199" eb="201">
      <t>バアイ</t>
    </rPh>
    <rPh sb="203" eb="205">
      <t>ツウチ</t>
    </rPh>
    <rPh sb="208" eb="210">
      <t>シュウゼン</t>
    </rPh>
    <rPh sb="211" eb="212">
      <t>ウナガ</t>
    </rPh>
    <rPh sb="214" eb="217">
      <t>ユウシュウリツ</t>
    </rPh>
    <rPh sb="218" eb="220">
      <t>ゾウカ</t>
    </rPh>
    <phoneticPr fontId="4"/>
  </si>
  <si>
    <t>　管路の更新率について、設置年との兼ね合いで年度によりばらつきがある。より安定的な事業経営を行うため、管路全体の老朽化を把握し、全体の修繕計画を作成する等の対策をとることで、年度間の更新修繕費の差を抑える必要がある。</t>
    <rPh sb="1" eb="3">
      <t>カンロ</t>
    </rPh>
    <rPh sb="4" eb="6">
      <t>コウシン</t>
    </rPh>
    <rPh sb="6" eb="7">
      <t>リツ</t>
    </rPh>
    <rPh sb="12" eb="14">
      <t>セッチ</t>
    </rPh>
    <rPh sb="14" eb="15">
      <t>ネン</t>
    </rPh>
    <rPh sb="17" eb="18">
      <t>カ</t>
    </rPh>
    <rPh sb="19" eb="20">
      <t>ア</t>
    </rPh>
    <rPh sb="22" eb="24">
      <t>ネンド</t>
    </rPh>
    <rPh sb="37" eb="40">
      <t>アンテイテキ</t>
    </rPh>
    <rPh sb="41" eb="43">
      <t>ジギョウ</t>
    </rPh>
    <rPh sb="43" eb="45">
      <t>ケイエイ</t>
    </rPh>
    <rPh sb="46" eb="47">
      <t>オコナ</t>
    </rPh>
    <rPh sb="51" eb="53">
      <t>カンロ</t>
    </rPh>
    <rPh sb="53" eb="55">
      <t>ゼンタイ</t>
    </rPh>
    <rPh sb="56" eb="59">
      <t>ロウキュウカ</t>
    </rPh>
    <rPh sb="60" eb="62">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</si>
</sst>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9-4D5A-A4F4-663F9B333A4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2249-4D5A-A4F4-663F9B333A4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67.77</c:v>
                </c:pt>
                <c:pt idx="1">
                  <c:v>68.39</c:v>
                </c:pt>
                <c:pt idx="2">
                  <c:v>72.42</c:v>
                </c:pt>
                <c:pt idx="3">
                  <c:v>71.72</c:v>
                </c:pt>
                <c:pt idx="4">
                  <c:v>77.099999999999994</c:v>
                </c:pt>
              </c:numCache>
            </c:numRef>
          </c:val>
          <c:extLst>
            <c:ext xmlns:c16="http://schemas.microsoft.com/office/drawing/2014/chart" uri="{C3380CC4-5D6E-409C-BE32-E72D297353CC}">
              <c16:uniqueId val="{00000000-E3E7-45C8-A663-18EBCF18632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3E7-45C8-A663-18EBCF18632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80.2</c:v>
                </c:pt>
                <c:pt idx="1">
                  <c:v>81.569999999999993</c:v>
                </c:pt>
                <c:pt idx="2">
                  <c:v>78.97</c:v>
                </c:pt>
                <c:pt idx="3">
                  <c:v>78.209999999999994</c:v>
                </c:pt>
                <c:pt idx="4">
                  <c:v>73.66</c:v>
                </c:pt>
              </c:numCache>
            </c:numRef>
          </c:val>
          <c:extLst>
            <c:ext xmlns:c16="http://schemas.microsoft.com/office/drawing/2014/chart" uri="{C3380CC4-5D6E-409C-BE32-E72D297353CC}">
              <c16:uniqueId val="{00000000-4C9A-4778-8850-9A063439C1D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4C9A-4778-8850-9A063439C1D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71.040000000000006</c:v>
                </c:pt>
                <c:pt idx="1">
                  <c:v>72.45</c:v>
                </c:pt>
                <c:pt idx="2">
                  <c:v>77.67</c:v>
                </c:pt>
                <c:pt idx="3">
                  <c:v>84.61</c:v>
                </c:pt>
                <c:pt idx="4">
                  <c:v>83.54</c:v>
                </c:pt>
              </c:numCache>
            </c:numRef>
          </c:val>
          <c:extLst>
            <c:ext xmlns:c16="http://schemas.microsoft.com/office/drawing/2014/chart" uri="{C3380CC4-5D6E-409C-BE32-E72D297353CC}">
              <c16:uniqueId val="{00000000-081D-4CB4-B71C-688720C411B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081D-4CB4-B71C-688720C411B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A6-4875-B5DA-A7B296C4C14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6-4875-B5DA-A7B296C4C14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79-4976-9A51-FF1FC26CFDE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79-4976-9A51-FF1FC26CFDE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3-4A72-AE36-480689EF6F9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3-4A72-AE36-480689EF6F9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3-451C-B411-870A941C3BF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3-451C-B411-870A941C3BF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909.34</c:v>
                </c:pt>
                <c:pt idx="1">
                  <c:v>812.68</c:v>
                </c:pt>
                <c:pt idx="2">
                  <c:v>726.18</c:v>
                </c:pt>
                <c:pt idx="3">
                  <c:v>735.5</c:v>
                </c:pt>
                <c:pt idx="4">
                  <c:v>663.24</c:v>
                </c:pt>
              </c:numCache>
            </c:numRef>
          </c:val>
          <c:extLst>
            <c:ext xmlns:c16="http://schemas.microsoft.com/office/drawing/2014/chart" uri="{C3380CC4-5D6E-409C-BE32-E72D297353CC}">
              <c16:uniqueId val="{00000000-07E0-4C31-AE3C-63ACEB3C169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07E0-4C31-AE3C-63ACEB3C169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62.97</c:v>
                </c:pt>
                <c:pt idx="1">
                  <c:v>65.38</c:v>
                </c:pt>
                <c:pt idx="2">
                  <c:v>64.010000000000005</c:v>
                </c:pt>
                <c:pt idx="3">
                  <c:v>72.95</c:v>
                </c:pt>
                <c:pt idx="4">
                  <c:v>77.44</c:v>
                </c:pt>
              </c:numCache>
            </c:numRef>
          </c:val>
          <c:extLst>
            <c:ext xmlns:c16="http://schemas.microsoft.com/office/drawing/2014/chart" uri="{C3380CC4-5D6E-409C-BE32-E72D297353CC}">
              <c16:uniqueId val="{00000000-6C02-4470-B2CA-E62553594C3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C02-4470-B2CA-E62553594C3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206.6</c:v>
                </c:pt>
                <c:pt idx="1">
                  <c:v>198.56</c:v>
                </c:pt>
                <c:pt idx="2">
                  <c:v>201.17</c:v>
                </c:pt>
                <c:pt idx="3">
                  <c:v>177.16</c:v>
                </c:pt>
                <c:pt idx="4">
                  <c:v>170.71</c:v>
                </c:pt>
              </c:numCache>
            </c:numRef>
          </c:val>
          <c:extLst>
            <c:ext xmlns:c16="http://schemas.microsoft.com/office/drawing/2014/chart" uri="{C3380CC4-5D6E-409C-BE32-E72D297353CC}">
              <c16:uniqueId val="{00000000-0636-4D0B-B1CA-EDD2AEC607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0636-4D0B-B1CA-EDD2AEC607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福島県　古殿町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5027</v>
      </c>
      <c r="AM8" s="51"/>
      <c r="AN8" s="51"/>
      <c r="AO8" s="51"/>
      <c r="AP8" s="51"/>
      <c r="AQ8" s="51"/>
      <c r="AR8" s="51"/>
      <c r="AS8" s="51"/>
      <c r="AT8" s="47">
        <f>データ!$S$6</f>
        <v>163.29</v>
      </c>
      <c r="AU8" s="47"/>
      <c r="AV8" s="47"/>
      <c r="AW8" s="47"/>
      <c r="AX8" s="47"/>
      <c r="AY8" s="47"/>
      <c r="AZ8" s="47"/>
      <c r="BA8" s="47"/>
      <c r="BB8" s="47">
        <f>データ!$T$6</f>
        <v>30.79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90.09</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4471</v>
      </c>
      <c r="AM10" s="51"/>
      <c r="AN10" s="51"/>
      <c r="AO10" s="51"/>
      <c r="AP10" s="51"/>
      <c r="AQ10" s="51"/>
      <c r="AR10" s="51"/>
      <c r="AS10" s="51"/>
      <c r="AT10" s="47">
        <f>データ!$V$6</f>
        <v>47.7</v>
      </c>
      <c r="AU10" s="47"/>
      <c r="AV10" s="47"/>
      <c r="AW10" s="47"/>
      <c r="AX10" s="47"/>
      <c r="AY10" s="47"/>
      <c r="AZ10" s="47"/>
      <c r="BA10" s="47"/>
      <c r="BB10" s="47">
        <f>データ!$W$6</f>
        <v>93.73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zphJg1IVU2tkBPbnAHakL67xLz9jtFGYgRz9Pv9HXm4EqS1I0pZOP/LT25z+gcQUFDaKky/G4iaPX4Sq+XSrrA==" saltValue="CtTbmiaUAMLXk2zL9qtq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75051</v>
      </c>
      <c r="D6" s="34">
        <f t="shared" si="3"/>
        <v>47</v>
      </c>
      <c r="E6" s="34">
        <f t="shared" si="3"/>
        <v>1</v>
      </c>
      <c r="F6" s="34">
        <f t="shared" si="3"/>
        <v>0</v>
      </c>
      <c r="G6" s="34">
        <f t="shared" si="3"/>
        <v>0</v>
      </c>
      <c r="H6" s="34" t="str">
        <f t="shared" si="3"/>
        <v>福島県　古殿町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90.09</v>
      </c>
      <c r="Q6" s="35">
        <f t="shared" si="3"/>
        <v>2200</v>
      </c>
      <c r="R6" s="35">
        <f t="shared" si="3"/>
        <v>5027</v>
      </c>
      <c r="S6" s="35">
        <f t="shared" si="3"/>
        <v>163.29</v>
      </c>
      <c r="T6" s="35">
        <f t="shared" si="3"/>
        <v>30.79</v>
      </c>
      <c r="U6" s="35">
        <f t="shared" si="3"/>
        <v>4471</v>
      </c>
      <c r="V6" s="35">
        <f t="shared" si="3"/>
        <v>47.7</v>
      </c>
      <c r="W6" s="35">
        <f t="shared" si="3"/>
        <v>93.73</v>
      </c>
      <c r="X6" s="36">
        <f>IF(X7="",NA(),X7)</f>
        <v>71.040000000000006</v>
      </c>
      <c r="Y6" s="36">
        <f t="shared" ref="Y6:AG6" si="4">IF(Y7="",NA(),Y7)</f>
        <v>72.45</v>
      </c>
      <c r="Z6" s="36">
        <f t="shared" si="4"/>
        <v>77.67</v>
      </c>
      <c r="AA6" s="36">
        <f t="shared" si="4"/>
        <v>84.61</v>
      </c>
      <c r="AB6" s="36">
        <f t="shared" si="4"/>
        <v>83.54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909.34</v>
      </c>
      <c r="BF6" s="36">
        <f t="shared" ref="BF6:BN6" si="7">IF(BF7="",NA(),BF7)</f>
        <v>812.68</v>
      </c>
      <c r="BG6" s="36">
        <f t="shared" si="7"/>
        <v>726.18</v>
      </c>
      <c r="BH6" s="36">
        <f t="shared" si="7"/>
        <v>735.5</v>
      </c>
      <c r="BI6" s="36">
        <f t="shared" si="7"/>
        <v>663.24</v>
      </c>
      <c r="BJ6" s="36">
        <f t="shared" si="7"/>
        <v>1144.79</v>
      </c>
      <c r="BK6" s="36">
        <f t="shared" si="7"/>
        <v>1061.58</v>
      </c>
      <c r="BL6" s="36">
        <f t="shared" si="7"/>
        <v>1007.7</v>
      </c>
      <c r="BM6" s="36">
        <f t="shared" si="7"/>
        <v>1018.52</v>
      </c>
      <c r="BN6" s="36">
        <f t="shared" si="7"/>
        <v>949.61</v>
      </c>
      <c r="BO6" s="35" t="str">
        <f>IF(BO7="","",IF(BO7="-","【-】","【"&amp;SUBSTITUTE(TEXT(BO7,"#,##0.00"),"-","△")&amp;"】"))</f>
        <v>【949.15】</v>
      </c>
      <c r="BP6" s="36">
        <f>IF(BP7="",NA(),BP7)</f>
        <v>62.97</v>
      </c>
      <c r="BQ6" s="36">
        <f t="shared" ref="BQ6:BY6" si="8">IF(BQ7="",NA(),BQ7)</f>
        <v>65.38</v>
      </c>
      <c r="BR6" s="36">
        <f t="shared" si="8"/>
        <v>64.010000000000005</v>
      </c>
      <c r="BS6" s="36">
        <f t="shared" si="8"/>
        <v>72.95</v>
      </c>
      <c r="BT6" s="36">
        <f t="shared" si="8"/>
        <v>77.44</v>
      </c>
      <c r="BU6" s="36">
        <f t="shared" si="8"/>
        <v>56.04</v>
      </c>
      <c r="BV6" s="36">
        <f t="shared" si="8"/>
        <v>58.52</v>
      </c>
      <c r="BW6" s="36">
        <f t="shared" si="8"/>
        <v>59.22</v>
      </c>
      <c r="BX6" s="36">
        <f t="shared" si="8"/>
        <v>58.79</v>
      </c>
      <c r="BY6" s="36">
        <f t="shared" si="8"/>
        <v>58.41</v>
      </c>
      <c r="BZ6" s="35" t="str">
        <f>IF(BZ7="","",IF(BZ7="-","【-】","【"&amp;SUBSTITUTE(TEXT(BZ7,"#,##0.00"),"-","△")&amp;"】"))</f>
        <v>【55.87】</v>
      </c>
      <c r="CA6" s="36">
        <f>IF(CA7="",NA(),CA7)</f>
        <v>206.6</v>
      </c>
      <c r="CB6" s="36">
        <f t="shared" ref="CB6:CJ6" si="9">IF(CB7="",NA(),CB7)</f>
        <v>198.56</v>
      </c>
      <c r="CC6" s="36">
        <f t="shared" si="9"/>
        <v>201.17</v>
      </c>
      <c r="CD6" s="36">
        <f t="shared" si="9"/>
        <v>177.16</v>
      </c>
      <c r="CE6" s="36">
        <f t="shared" si="9"/>
        <v>170.71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67.77</v>
      </c>
      <c r="CM6" s="36">
        <f t="shared" ref="CM6:CU6" si="10">IF(CM7="",NA(),CM7)</f>
        <v>68.39</v>
      </c>
      <c r="CN6" s="36">
        <f t="shared" si="10"/>
        <v>72.42</v>
      </c>
      <c r="CO6" s="36">
        <f t="shared" si="10"/>
        <v>71.72</v>
      </c>
      <c r="CP6" s="36">
        <f t="shared" si="10"/>
        <v>77.099999999999994</v>
      </c>
      <c r="CQ6" s="36">
        <f t="shared" si="10"/>
        <v>55.9</v>
      </c>
      <c r="CR6" s="36">
        <f t="shared" si="10"/>
        <v>57.3</v>
      </c>
      <c r="CS6" s="36">
        <f t="shared" si="10"/>
        <v>56.76</v>
      </c>
      <c r="CT6" s="36">
        <f t="shared" si="10"/>
        <v>56.04</v>
      </c>
      <c r="CU6" s="36">
        <f t="shared" si="10"/>
        <v>58.52</v>
      </c>
      <c r="CV6" s="35" t="str">
        <f>IF(CV7="","",IF(CV7="-","【-】","【"&amp;SUBSTITUTE(TEXT(CV7,"#,##0.00"),"-","△")&amp;"】"))</f>
        <v>【56.31】</v>
      </c>
      <c r="CW6" s="36">
        <f>IF(CW7="",NA(),CW7)</f>
        <v>80.2</v>
      </c>
      <c r="CX6" s="36">
        <f t="shared" ref="CX6:DF6" si="11">IF(CX7="",NA(),CX7)</f>
        <v>81.569999999999993</v>
      </c>
      <c r="CY6" s="36">
        <f t="shared" si="11"/>
        <v>78.97</v>
      </c>
      <c r="CZ6" s="36">
        <f t="shared" si="11"/>
        <v>78.209999999999994</v>
      </c>
      <c r="DA6" s="36">
        <f t="shared" si="11"/>
        <v>73.66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75051</v>
      </c>
      <c r="D7" s="38">
        <v>47</v>
      </c>
      <c r="E7" s="38">
        <v>1</v>
      </c>
      <c r="F7" s="38">
        <v>0</v>
      </c>
      <c r="G7" s="38">
        <v>0</v>
      </c>
      <c r="H7" s="38" t="s">
        <v>96</v>
      </c>
      <c r="I7" s="38" t="s">
        <v>97</v>
      </c>
      <c r="J7" s="38" t="s">
        <v>98</v>
      </c>
      <c r="K7" s="38" t="s">
        <v>99</v>
      </c>
      <c r="L7" s="38" t="s">
        <v>100</v>
      </c>
      <c r="M7" s="38" t="s">
        <v>101</v>
      </c>
      <c r="N7" s="39" t="s">
        <v>102</v>
      </c>
      <c r="O7" s="39" t="s">
        <v>103</v>
      </c>
      <c r="P7" s="39">
        <v>90.09</v>
      </c>
      <c r="Q7" s="39">
        <v>2200</v>
      </c>
      <c r="R7" s="39">
        <v>5027</v>
      </c>
      <c r="S7" s="39">
        <v>163.29</v>
      </c>
      <c r="T7" s="39">
        <v>30.79</v>
      </c>
      <c r="U7" s="39">
        <v>4471</v>
      </c>
      <c r="V7" s="39">
        <v>47.7</v>
      </c>
      <c r="W7" s="39">
        <v>93.73</v>
      </c>
      <c r="X7" s="39">
        <v>71.040000000000006</v>
      </c>
      <c r="Y7" s="39">
        <v>72.45</v>
      </c>
      <c r="Z7" s="39">
        <v>77.67</v>
      </c>
      <c r="AA7" s="39">
        <v>84.61</v>
      </c>
      <c r="AB7" s="39">
        <v>83.54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909.34</v>
      </c>
      <c r="BF7" s="39">
        <v>812.68</v>
      </c>
      <c r="BG7" s="39">
        <v>726.18</v>
      </c>
      <c r="BH7" s="39">
        <v>735.5</v>
      </c>
      <c r="BI7" s="39">
        <v>663.24</v>
      </c>
      <c r="BJ7" s="39">
        <v>1144.79</v>
      </c>
      <c r="BK7" s="39">
        <v>1061.58</v>
      </c>
      <c r="BL7" s="39">
        <v>1007.7</v>
      </c>
      <c r="BM7" s="39">
        <v>1018.52</v>
      </c>
      <c r="BN7" s="39">
        <v>949.61</v>
      </c>
      <c r="BO7" s="39">
        <v>949.15</v>
      </c>
      <c r="BP7" s="39">
        <v>62.97</v>
      </c>
      <c r="BQ7" s="39">
        <v>65.38</v>
      </c>
      <c r="BR7" s="39">
        <v>64.010000000000005</v>
      </c>
      <c r="BS7" s="39">
        <v>72.95</v>
      </c>
      <c r="BT7" s="39">
        <v>77.44</v>
      </c>
      <c r="BU7" s="39">
        <v>56.04</v>
      </c>
      <c r="BV7" s="39">
        <v>58.52</v>
      </c>
      <c r="BW7" s="39">
        <v>59.22</v>
      </c>
      <c r="BX7" s="39">
        <v>58.79</v>
      </c>
      <c r="BY7" s="39">
        <v>58.41</v>
      </c>
      <c r="BZ7" s="39">
        <v>55.87</v>
      </c>
      <c r="CA7" s="39">
        <v>206.6</v>
      </c>
      <c r="CB7" s="39">
        <v>198.56</v>
      </c>
      <c r="CC7" s="39">
        <v>201.17</v>
      </c>
      <c r="CD7" s="39">
        <v>177.16</v>
      </c>
      <c r="CE7" s="39">
        <v>170.71</v>
      </c>
      <c r="CF7" s="39">
        <v>304.35000000000002</v>
      </c>
      <c r="CG7" s="39">
        <v>296.3</v>
      </c>
      <c r="CH7" s="39">
        <v>292.89999999999998</v>
      </c>
      <c r="CI7" s="39">
        <v>298.25</v>
      </c>
      <c r="CJ7" s="39">
        <v>303.27999999999997</v>
      </c>
      <c r="CK7" s="39">
        <v>288.19</v>
      </c>
      <c r="CL7" s="39">
        <v>67.77</v>
      </c>
      <c r="CM7" s="39">
        <v>68.39</v>
      </c>
      <c r="CN7" s="39">
        <v>72.42</v>
      </c>
      <c r="CO7" s="39">
        <v>71.72</v>
      </c>
      <c r="CP7" s="39">
        <v>77.099999999999994</v>
      </c>
      <c r="CQ7" s="39">
        <v>55.9</v>
      </c>
      <c r="CR7" s="39">
        <v>57.3</v>
      </c>
      <c r="CS7" s="39">
        <v>56.76</v>
      </c>
      <c r="CT7" s="39">
        <v>56.04</v>
      </c>
      <c r="CU7" s="39">
        <v>58.52</v>
      </c>
      <c r="CV7" s="39">
        <v>56.31</v>
      </c>
      <c r="CW7" s="39">
        <v>80.2</v>
      </c>
      <c r="CX7" s="39">
        <v>81.569999999999993</v>
      </c>
      <c r="CY7" s="39">
        <v>78.97</v>
      </c>
      <c r="CZ7" s="39">
        <v>78.209999999999994</v>
      </c>
      <c r="DA7" s="39">
        <v>73.66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2022-02-15T08:34:02Z</cp:lastPrinted>
  <dcterms:modified xsi:type="dcterms:W3CDTF">2022-02-15T08:34:03Z</dcterms:modified>
</cp:coreProperties>
</file>