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経営比較分析表】2020_074462_47_010\【経営比較分析表】2020_074462_47_010\"/>
    </mc:Choice>
  </mc:AlternateContent>
  <workbookProtection workbookAlgorithmName="SHA-512" workbookHashValue="w3ddMM2lKNlUa1J+dZJJekHbonHpsbzTHwiV7EayvM3IIYq5XfpmF0fPtg+PRxrQtAJ1dSZVYrMymnKqnNio/g==" workbookSaltValue="PJMzyxibjINsSdW5cy2U3g==" workbookSpinCount="100000" lockStructure="1"/>
  <bookViews>
    <workbookView xWindow="186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<sst xmlns="http://schemas.openxmlformats.org/spreadsheetml/2006/main" count="233" uniqueCount="117">
  <si>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</si>
  <si>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</si>
  <si>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</si>
  <si>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</si>
  <si>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</si>
  <si>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</si>
  <si>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</si>
  <si>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</si>
  <si>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</si>
  <si>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</si>
  <si>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</si>
  <si>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</si>
  <si>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</si>
  <si>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</si>
  <si>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</si>
  <si>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</si>
  <si>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</si>
  <si>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</si>
  <si>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</si>
  <si>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</si>
  <si>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</si>
  <si>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</si>
  <si>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</si>
  <si>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</si>
  <si>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</si>
  <si>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</si>
  <si>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</si>
  <si>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</si>
  <si>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</si>
  <si>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</si>
  <si>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</si>
  <si>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</si>
  <si>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</si>
  <si>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</si>
  <si>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</si>
  <si>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</si>
  <si>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</si>
  <si>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</si>
  <si>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</si>
  <si>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</si>
  <si>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</si>
  <si>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</si>
  <si>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</si>
  <si>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</si>
  <si>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</si>
  <si>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</si>
  <si>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</si>
  <si>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</si>
  <si>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</si>
  <si>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</si>
  <si>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</si>
  <si>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</si>
  <si>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</si>
  <si>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</si>
  <si>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</si>
  <si>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</si>
  <si>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</si>
  <si>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</si>
  <si>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</si>
  <si>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</si>
  <si>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</si>
  <si>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</si>
  <si>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</si>
  <si>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</si>
  <si>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</si>
  <si>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</si>
  <si>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</si>
  <si>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</si>
  <si>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</si>
  <si>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</si>
  <si>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</si>
  <si>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</si>
  <si>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</si>
  <si>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</si>
  <si>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</si>
  <si>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</si>
  <si>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</si>
  <si>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</si>
  <si>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</si>
  <si>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</si>
  <si>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</si>
  <si>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</si>
  <si>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</si>
  <si>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</si>
  <si>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</si>
  <si>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</si>
  <si>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</si>
  <si>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</si>
  <si>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</si>
  <si>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</si>
  <si>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</si>
  <si>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</si>
  <si>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</si>
  <si>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</si>
  <si>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</si>
  <si>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昭和村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</si>
  <si>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</si>
  <si>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</si>
  <si>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</si>
  <si>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</si>
  <si>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</si>
  <si>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</si>
  <si>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</si>
  <si>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</si>
  <si>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</si>
  <si>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</si>
  <si>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</si>
  <si>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</si>
  <si>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</si>
  <si>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</si>
  <si>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</si>
  <si>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</si>
  <si>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</si>
  <si>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</si>
  <si>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③管路更新率</t>
    </r>
    <r>
      <rPr>
        <sz val="11"/>
        <color theme="1"/>
        <rFont val="ＭＳ ゴシック"/>
        <family val="3"/>
        <charset val="128"/>
      </rPr>
      <t xml:space="preserve">
類似団体平均に比べ高い数値ではあるが、管路更新にかかる費用の確保など、課題は山積している。優先順位をつけて計画的に更新を図りたい。</t>
    </r>
    <rPh sb="52" eb="54">
      <t>ユウセン</t>
    </rPh>
    <rPh sb="54" eb="56">
      <t>ジュンイ</t>
    </rPh>
    <rPh sb="60" eb="63">
      <t>ケイカクテキ</t>
    </rPh>
    <rPh sb="64" eb="66">
      <t>コウシン</t>
    </rPh>
    <rPh sb="67" eb="68">
      <t>ハカ</t>
    </rPh>
    <phoneticPr fontId="4"/>
  </si>
  <si>
    <t>依然として厳しい経営状況ではあるが、数値によっては改善がみられ、各種取り組みの効果が認められる。
本村が抱える課題はどれも短期的に解決できるものでないが、長期的な視点と継続した取り組みによって、徐々に改善させていきたい。</t>
    <rPh sb="0" eb="2">
      <t>イゼン</t>
    </rPh>
    <rPh sb="5" eb="6">
      <t>キビ</t>
    </rPh>
    <rPh sb="8" eb="10">
      <t>ケイエイ</t>
    </rPh>
    <rPh sb="10" eb="12">
      <t>ジョウキョウ</t>
    </rPh>
    <rPh sb="18" eb="20">
      <t>スウチ</t>
    </rPh>
    <rPh sb="25" eb="27">
      <t>カイゼン</t>
    </rPh>
    <rPh sb="32" eb="34">
      <t>カクシュ</t>
    </rPh>
    <rPh sb="34" eb="35">
      <t>ト</t>
    </rPh>
    <rPh sb="36" eb="37">
      <t>ク</t>
    </rPh>
    <rPh sb="39" eb="41">
      <t>コウカ</t>
    </rPh>
    <rPh sb="42" eb="43">
      <t>ミト</t>
    </rPh>
    <rPh sb="49" eb="51">
      <t>ホンソン</t>
    </rPh>
    <rPh sb="52" eb="53">
      <t>カカ</t>
    </rPh>
    <rPh sb="55" eb="57">
      <t>カダイ</t>
    </rPh>
    <rPh sb="61" eb="63">
      <t>タンキ</t>
    </rPh>
    <rPh sb="63" eb="64">
      <t>テキ</t>
    </rPh>
    <rPh sb="65" eb="67">
      <t>カイケツ</t>
    </rPh>
    <rPh sb="77" eb="79">
      <t>チョウキ</t>
    </rPh>
    <rPh sb="79" eb="80">
      <t>テキ</t>
    </rPh>
    <rPh sb="81" eb="83">
      <t>シテン</t>
    </rPh>
    <rPh sb="84" eb="86">
      <t>ケイゾク</t>
    </rPh>
    <rPh sb="88" eb="89">
      <t>ト</t>
    </rPh>
    <rPh sb="90" eb="91">
      <t>ク</t>
    </rPh>
    <rPh sb="97" eb="99">
      <t>ジョジョ</t>
    </rPh>
    <rPh sb="100" eb="102">
      <t>カイゼン</t>
    </rPh>
    <phoneticPr fontId="4"/>
  </si>
  <si>
    <r>
      <rPr>
        <b/>
        <sz val="11"/>
        <color theme="1"/>
        <rFont val="ＭＳ ゴシック"/>
        <family val="3"/>
        <charset val="128"/>
      </rPr>
      <t>①収益的収支比率</t>
    </r>
    <r>
      <rPr>
        <sz val="11"/>
        <color theme="1"/>
        <rFont val="ＭＳ ゴシック"/>
        <family val="3"/>
        <charset val="128"/>
      </rPr>
      <t xml:space="preserve">
類似団体平均を上回っており料金回収率の増加や維持管理費用削減の効果が認められる。しかし施設の老朽化に伴い、今後、施設の修繕箇所増加が懸念されるため、引き続き維持管理コストの削減について検討が必要である。
</t>
    </r>
    <r>
      <rPr>
        <b/>
        <sz val="11"/>
        <color theme="1"/>
        <rFont val="ＭＳ ゴシック"/>
        <family val="3"/>
        <charset val="128"/>
      </rPr>
      <t>④企業債残高対給水収益比率</t>
    </r>
    <r>
      <rPr>
        <sz val="11"/>
        <color theme="1"/>
        <rFont val="ＭＳ ゴシック"/>
        <family val="3"/>
        <charset val="128"/>
      </rPr>
      <t xml:space="preserve">
近年、数値は横ばいとなってるが、老朽化した管路の更新など金額の大きな事業が控えているため、経営改善の取り組みが必要である。
</t>
    </r>
    <r>
      <rPr>
        <b/>
        <sz val="11"/>
        <color theme="1"/>
        <rFont val="ＭＳ ゴシック"/>
        <family val="3"/>
        <charset val="128"/>
      </rPr>
      <t>⑤料金回収率</t>
    </r>
    <r>
      <rPr>
        <sz val="11"/>
        <color theme="1"/>
        <rFont val="ＭＳ ゴシック"/>
        <family val="3"/>
        <charset val="128"/>
      </rPr>
      <t xml:space="preserve">
近年上昇傾向にあり、各種取り組みの一定の効果が認められる。①に記載のとおり、維持管理費用の増加が懸念されるため、継続した取り組みが必要である。
</t>
    </r>
    <r>
      <rPr>
        <b/>
        <sz val="11"/>
        <color theme="1"/>
        <rFont val="ＭＳ ゴシック"/>
        <family val="3"/>
        <charset val="128"/>
      </rPr>
      <t>⑥給水原価</t>
    </r>
    <r>
      <rPr>
        <sz val="11"/>
        <color theme="1"/>
        <rFont val="ＭＳ ゴシック"/>
        <family val="3"/>
        <charset val="128"/>
      </rPr>
      <t xml:space="preserve">
依然として類似団体平均より高く、これ以上原価を増額させない取り組みが必要である。
</t>
    </r>
    <r>
      <rPr>
        <b/>
        <sz val="11"/>
        <color theme="1"/>
        <rFont val="ＭＳ ゴシック"/>
        <family val="3"/>
        <charset val="128"/>
      </rPr>
      <t>⑦施設利用率</t>
    </r>
    <r>
      <rPr>
        <sz val="11"/>
        <color theme="1"/>
        <rFont val="ＭＳ ゴシック"/>
        <family val="3"/>
        <charset val="128"/>
      </rPr>
      <t xml:space="preserve">
人口減少に伴い各種施設の利用率が減少傾向にある。そのため、令和2年度より浄水コストの低い給水方法へと移行を進めている。
</t>
    </r>
    <r>
      <rPr>
        <b/>
        <sz val="11"/>
        <color theme="1"/>
        <rFont val="ＭＳ ゴシック"/>
        <family val="3"/>
        <charset val="128"/>
      </rPr>
      <t>⑧有収率</t>
    </r>
    <r>
      <rPr>
        <sz val="11"/>
        <color theme="1"/>
        <rFont val="ＭＳ ゴシック"/>
        <family val="3"/>
        <charset val="128"/>
      </rPr>
      <t xml:space="preserve">
管路の老朽化に伴い、無収水量が増加している。漏水調査や管路の点検など、漏水量を抑えるような取り組みを実施していきたい。
</t>
    </r>
    <rPh sb="9" eb="11">
      <t>ルイジ</t>
    </rPh>
    <rPh sb="11" eb="13">
      <t>ダンタイ</t>
    </rPh>
    <rPh sb="13" eb="15">
      <t>ヘイキン</t>
    </rPh>
    <rPh sb="16" eb="18">
      <t>ウワマワ</t>
    </rPh>
    <rPh sb="22" eb="24">
      <t>リョウキン</t>
    </rPh>
    <rPh sb="24" eb="26">
      <t>カイシュウ</t>
    </rPh>
    <rPh sb="26" eb="27">
      <t>リツ</t>
    </rPh>
    <rPh sb="28" eb="30">
      <t>ゾウカ</t>
    </rPh>
    <rPh sb="31" eb="33">
      <t>イジ</t>
    </rPh>
    <rPh sb="33" eb="35">
      <t>カンリ</t>
    </rPh>
    <rPh sb="35" eb="37">
      <t>ヒヨウ</t>
    </rPh>
    <rPh sb="37" eb="39">
      <t>サクゲン</t>
    </rPh>
    <rPh sb="40" eb="42">
      <t>コウカ</t>
    </rPh>
    <rPh sb="43" eb="44">
      <t>ミト</t>
    </rPh>
    <rPh sb="52" eb="54">
      <t>シセツ</t>
    </rPh>
    <rPh sb="55" eb="58">
      <t>ロウキュウカ</t>
    </rPh>
    <rPh sb="59" eb="60">
      <t>トモナ</t>
    </rPh>
    <rPh sb="62" eb="64">
      <t>コンゴ</t>
    </rPh>
    <rPh sb="65" eb="67">
      <t>シセツ</t>
    </rPh>
    <rPh sb="68" eb="70">
      <t>シュウゼン</t>
    </rPh>
    <rPh sb="70" eb="72">
      <t>カショ</t>
    </rPh>
    <rPh sb="72" eb="74">
      <t>ゾウカ</t>
    </rPh>
    <rPh sb="75" eb="77">
      <t>ケネン</t>
    </rPh>
    <rPh sb="83" eb="84">
      <t>ヒ</t>
    </rPh>
    <rPh sb="85" eb="86">
      <t>ツヅ</t>
    </rPh>
    <rPh sb="87" eb="89">
      <t>イジ</t>
    </rPh>
    <rPh sb="89" eb="91">
      <t>カンリ</t>
    </rPh>
    <rPh sb="95" eb="97">
      <t>サクゲン</t>
    </rPh>
    <rPh sb="101" eb="103">
      <t>ケントウ</t>
    </rPh>
    <rPh sb="104" eb="106">
      <t>ヒツヨウ</t>
    </rPh>
    <rPh sb="125" eb="127">
      <t>キンネン</t>
    </rPh>
    <rPh sb="128" eb="130">
      <t>スウチ</t>
    </rPh>
    <rPh sb="131" eb="132">
      <t>ヨコ</t>
    </rPh>
    <rPh sb="141" eb="144">
      <t>ロウキュウカ</t>
    </rPh>
    <rPh sb="146" eb="148">
      <t>カンロ</t>
    </rPh>
    <rPh sb="149" eb="151">
      <t>コウシン</t>
    </rPh>
    <rPh sb="153" eb="155">
      <t>キンガク</t>
    </rPh>
    <rPh sb="156" eb="157">
      <t>オオ</t>
    </rPh>
    <rPh sb="159" eb="161">
      <t>ジギョウ</t>
    </rPh>
    <rPh sb="162" eb="163">
      <t>ヒカ</t>
    </rPh>
    <rPh sb="170" eb="172">
      <t>ケイエイ</t>
    </rPh>
    <rPh sb="172" eb="174">
      <t>カイゼン</t>
    </rPh>
    <rPh sb="175" eb="176">
      <t>ト</t>
    </rPh>
    <rPh sb="177" eb="178">
      <t>ク</t>
    </rPh>
    <rPh sb="180" eb="182">
      <t>ヒツヨウ</t>
    </rPh>
    <rPh sb="194" eb="196">
      <t>キンネン</t>
    </rPh>
    <rPh sb="196" eb="198">
      <t>ジョウショウ</t>
    </rPh>
    <rPh sb="198" eb="200">
      <t>ケイコウ</t>
    </rPh>
    <rPh sb="204" eb="206">
      <t>カクシュ</t>
    </rPh>
    <rPh sb="206" eb="207">
      <t>ト</t>
    </rPh>
    <rPh sb="208" eb="209">
      <t>ク</t>
    </rPh>
    <rPh sb="211" eb="213">
      <t>イッテイ</t>
    </rPh>
    <rPh sb="214" eb="216">
      <t>コウカ</t>
    </rPh>
    <rPh sb="217" eb="218">
      <t>ミト</t>
    </rPh>
    <rPh sb="225" eb="227">
      <t>キサイ</t>
    </rPh>
    <rPh sb="232" eb="234">
      <t>イジ</t>
    </rPh>
    <rPh sb="234" eb="236">
      <t>カンリ</t>
    </rPh>
    <rPh sb="236" eb="238">
      <t>ヒヨウ</t>
    </rPh>
    <rPh sb="239" eb="241">
      <t>ゾウカ</t>
    </rPh>
    <rPh sb="242" eb="244">
      <t>ケネン</t>
    </rPh>
    <rPh sb="250" eb="252">
      <t>ケイゾク</t>
    </rPh>
    <rPh sb="254" eb="255">
      <t>ト</t>
    </rPh>
    <rPh sb="256" eb="257">
      <t>ク</t>
    </rPh>
    <rPh sb="259" eb="261">
      <t>ヒツヨウ</t>
    </rPh>
    <rPh sb="272" eb="274">
      <t>イゼン</t>
    </rPh>
    <rPh sb="277" eb="279">
      <t>ルイジ</t>
    </rPh>
    <rPh sb="279" eb="281">
      <t>ダンタイ</t>
    </rPh>
    <rPh sb="281" eb="283">
      <t>ヘイキン</t>
    </rPh>
    <rPh sb="285" eb="286">
      <t>タカ</t>
    </rPh>
    <rPh sb="290" eb="292">
      <t>イジョウ</t>
    </rPh>
    <rPh sb="292" eb="294">
      <t>ゲンカ</t>
    </rPh>
    <rPh sb="295" eb="297">
      <t>ゾウガク</t>
    </rPh>
    <rPh sb="301" eb="302">
      <t>ト</t>
    </rPh>
    <rPh sb="303" eb="304">
      <t>ク</t>
    </rPh>
    <rPh sb="306" eb="308">
      <t>ヒツヨウ</t>
    </rPh>
    <rPh sb="320" eb="322">
      <t>ジンコウ</t>
    </rPh>
    <rPh sb="322" eb="324">
      <t>ゲンショウ</t>
    </rPh>
    <rPh sb="325" eb="326">
      <t>トモナ</t>
    </rPh>
    <rPh sb="327" eb="329">
      <t>カクシュ</t>
    </rPh>
    <rPh sb="329" eb="331">
      <t>シセツ</t>
    </rPh>
    <rPh sb="332" eb="335">
      <t>リヨウリツ</t>
    </rPh>
    <rPh sb="336" eb="338">
      <t>ゲンショウ</t>
    </rPh>
    <rPh sb="338" eb="340">
      <t>ケイコウ</t>
    </rPh>
    <rPh sb="349" eb="351">
      <t>レイワ</t>
    </rPh>
    <rPh sb="352" eb="354">
      <t>ネンド</t>
    </rPh>
    <rPh sb="356" eb="358">
      <t>ジョウスイ</t>
    </rPh>
    <rPh sb="362" eb="363">
      <t>ヒク</t>
    </rPh>
    <rPh sb="364" eb="366">
      <t>キュウスイ</t>
    </rPh>
    <rPh sb="366" eb="368">
      <t>ホウホウ</t>
    </rPh>
    <rPh sb="370" eb="372">
      <t>イコウ</t>
    </rPh>
    <rPh sb="373" eb="374">
      <t>スス</t>
    </rPh>
    <rPh sb="385" eb="387">
      <t>カンロ</t>
    </rPh>
    <rPh sb="388" eb="391">
      <t>ロウキュウカ</t>
    </rPh>
    <rPh sb="392" eb="393">
      <t>トモナ</t>
    </rPh>
    <rPh sb="412" eb="414">
      <t>カンロ</t>
    </rPh>
    <rPh sb="430" eb="431">
      <t>ト</t>
    </rPh>
    <rPh sb="432" eb="433">
      <t>ク</t>
    </rPh>
    <rPh sb="435" eb="43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</si>
</sst>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13.68</c:v>
                </c:pt>
                <c:pt idx="2">
                  <c:v>5.5</c:v>
                </c:pt>
                <c:pt idx="3">
                  <c:v>2.89</c:v>
                </c:pt>
                <c:pt idx="4">
                  <c:v>5.7</c:v>
                </c:pt>
              </c:numCache>
            </c:numRef>
          </c:val>
          <c:extLst>
            <c:ext xmlns:c16="http://schemas.microsoft.com/office/drawing/2014/chart" uri="{C3380CC4-5D6E-409C-BE32-E72D297353CC}">
              <c16:uniqueId val="{00000000-BB5D-4C24-92D6-4E62262FF10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BB5D-4C24-92D6-4E62262FF10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41.28</c:v>
                </c:pt>
                <c:pt idx="1">
                  <c:v>26.7</c:v>
                </c:pt>
                <c:pt idx="2">
                  <c:v>44.08</c:v>
                </c:pt>
                <c:pt idx="3">
                  <c:v>40.68</c:v>
                </c:pt>
                <c:pt idx="4">
                  <c:v>38.68</c:v>
                </c:pt>
              </c:numCache>
            </c:numRef>
          </c:val>
          <c:extLst>
            <c:ext xmlns:c16="http://schemas.microsoft.com/office/drawing/2014/chart" uri="{C3380CC4-5D6E-409C-BE32-E72D297353CC}">
              <c16:uniqueId val="{00000000-C935-4A8B-B69A-3D33AD3D408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C935-4A8B-B69A-3D33AD3D408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49.47</c:v>
                </c:pt>
                <c:pt idx="1">
                  <c:v>76.48</c:v>
                </c:pt>
                <c:pt idx="2">
                  <c:v>74</c:v>
                </c:pt>
                <c:pt idx="3">
                  <c:v>65.48</c:v>
                </c:pt>
                <c:pt idx="4">
                  <c:v>66.42</c:v>
                </c:pt>
              </c:numCache>
            </c:numRef>
          </c:val>
          <c:extLst>
            <c:ext xmlns:c16="http://schemas.microsoft.com/office/drawing/2014/chart" uri="{C3380CC4-5D6E-409C-BE32-E72D297353CC}">
              <c16:uniqueId val="{00000000-6304-4E96-8FC6-A758837A2CC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6304-4E96-8FC6-A758837A2CC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75.53</c:v>
                </c:pt>
                <c:pt idx="1">
                  <c:v>33.86</c:v>
                </c:pt>
                <c:pt idx="2">
                  <c:v>89.01</c:v>
                </c:pt>
                <c:pt idx="3">
                  <c:v>86.04</c:v>
                </c:pt>
                <c:pt idx="4">
                  <c:v>77.84</c:v>
                </c:pt>
              </c:numCache>
            </c:numRef>
          </c:val>
          <c:extLst>
            <c:ext xmlns:c16="http://schemas.microsoft.com/office/drawing/2014/chart" uri="{C3380CC4-5D6E-409C-BE32-E72D297353CC}">
              <c16:uniqueId val="{00000000-AC22-4FB0-B3B9-E858D8599C5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AC22-4FB0-B3B9-E858D8599C5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95-47E3-9AD8-46041562377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95-47E3-9AD8-46041562377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A5-4CC0-932A-3F44525B626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A5-4CC0-932A-3F44525B626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5D-4B4C-BEA2-38A7C1BD893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5D-4B4C-BEA2-38A7C1BD893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76-4C7F-956E-3100B7F1CC6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76-4C7F-956E-3100B7F1CC6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871.49</c:v>
                </c:pt>
                <c:pt idx="1">
                  <c:v>997.72</c:v>
                </c:pt>
                <c:pt idx="2">
                  <c:v>1009.37</c:v>
                </c:pt>
                <c:pt idx="3">
                  <c:v>997.14</c:v>
                </c:pt>
                <c:pt idx="4">
                  <c:v>941.84</c:v>
                </c:pt>
              </c:numCache>
            </c:numRef>
          </c:val>
          <c:extLst>
            <c:ext xmlns:c16="http://schemas.microsoft.com/office/drawing/2014/chart" uri="{C3380CC4-5D6E-409C-BE32-E72D297353CC}">
              <c16:uniqueId val="{00000000-4213-4C4B-8619-3E7D2869D3A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4213-4C4B-8619-3E7D2869D3A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31.66</c:v>
                </c:pt>
                <c:pt idx="1">
                  <c:v>18.62</c:v>
                </c:pt>
                <c:pt idx="2">
                  <c:v>42.23</c:v>
                </c:pt>
                <c:pt idx="3">
                  <c:v>35.659999999999997</c:v>
                </c:pt>
                <c:pt idx="4">
                  <c:v>46.34</c:v>
                </c:pt>
              </c:numCache>
            </c:numRef>
          </c:val>
          <c:extLst>
            <c:ext xmlns:c16="http://schemas.microsoft.com/office/drawing/2014/chart" uri="{C3380CC4-5D6E-409C-BE32-E72D297353CC}">
              <c16:uniqueId val="{00000000-60D8-4C6B-90B2-29C80C48ED3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60D8-4C6B-90B2-29C80C48ED3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1048.08</c:v>
                </c:pt>
                <c:pt idx="1">
                  <c:v>1771.99</c:v>
                </c:pt>
                <c:pt idx="2">
                  <c:v>490.33</c:v>
                </c:pt>
                <c:pt idx="3">
                  <c:v>722.37</c:v>
                </c:pt>
                <c:pt idx="4">
                  <c:v>568.38</c:v>
                </c:pt>
              </c:numCache>
            </c:numRef>
          </c:val>
          <c:extLst>
            <c:ext xmlns:c16="http://schemas.microsoft.com/office/drawing/2014/chart" uri="{C3380CC4-5D6E-409C-BE32-E72D297353CC}">
              <c16:uniqueId val="{00000000-903F-4EC4-AD75-91D8FD482D2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903F-4EC4-AD75-91D8FD482D2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昭和村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1218</v>
      </c>
      <c r="AM8" s="51"/>
      <c r="AN8" s="51"/>
      <c r="AO8" s="51"/>
      <c r="AP8" s="51"/>
      <c r="AQ8" s="51"/>
      <c r="AR8" s="51"/>
      <c r="AS8" s="51"/>
      <c r="AT8" s="47">
        <f>データ!$S$6</f>
        <v>209.46</v>
      </c>
      <c r="AU8" s="47"/>
      <c r="AV8" s="47"/>
      <c r="AW8" s="47"/>
      <c r="AX8" s="47"/>
      <c r="AY8" s="47"/>
      <c r="AZ8" s="47"/>
      <c r="BA8" s="47"/>
      <c r="BB8" s="47">
        <f>データ!$T$6</f>
        <v>5.81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92.1</v>
      </c>
      <c r="Q10" s="47"/>
      <c r="R10" s="47"/>
      <c r="S10" s="47"/>
      <c r="T10" s="47"/>
      <c r="U10" s="47"/>
      <c r="V10" s="47"/>
      <c r="W10" s="51">
        <f>データ!$Q$6</f>
        <v>3790</v>
      </c>
      <c r="X10" s="51"/>
      <c r="Y10" s="51"/>
      <c r="Z10" s="51"/>
      <c r="AA10" s="51"/>
      <c r="AB10" s="51"/>
      <c r="AC10" s="51"/>
      <c r="AD10" s="2"/>
      <c r="AE10" s="2"/>
      <c r="AF10" s="2"/>
      <c r="AG10" s="2"/>
      <c r="AH10" s="2"/>
      <c r="AI10" s="2"/>
      <c r="AJ10" s="2"/>
      <c r="AK10" s="2"/>
      <c r="AL10" s="51">
        <f>データ!$U$6</f>
        <v>1108</v>
      </c>
      <c r="AM10" s="51"/>
      <c r="AN10" s="51"/>
      <c r="AO10" s="51"/>
      <c r="AP10" s="51"/>
      <c r="AQ10" s="51"/>
      <c r="AR10" s="51"/>
      <c r="AS10" s="51"/>
      <c r="AT10" s="47">
        <f>データ!$V$6</f>
        <v>6.49</v>
      </c>
      <c r="AU10" s="47"/>
      <c r="AV10" s="47"/>
      <c r="AW10" s="47"/>
      <c r="AX10" s="47"/>
      <c r="AY10" s="47"/>
      <c r="AZ10" s="47"/>
      <c r="BA10" s="47"/>
      <c r="BB10" s="47">
        <f>データ!$W$6</f>
        <v>170.72</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lGZrw5mFkk3ipicXeMdTtUpAfU9yUfq0iaXMc9bTqsDcTOE0k/UOHQEjjcXKfhvU4/FZrFNDqQ4XhHiU9RyP6w==" saltValue="gpgEU2JMbsNmhdCzM7LDU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74462</v>
      </c>
      <c r="D6" s="34">
        <f t="shared" si="3"/>
        <v>47</v>
      </c>
      <c r="E6" s="34">
        <f t="shared" si="3"/>
        <v>1</v>
      </c>
      <c r="F6" s="34">
        <f t="shared" si="3"/>
        <v>0</v>
      </c>
      <c r="G6" s="34">
        <f t="shared" si="3"/>
        <v>0</v>
      </c>
      <c r="H6" s="34" t="str">
        <f t="shared" si="3"/>
        <v>福島県　昭和村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92.1</v>
      </c>
      <c r="Q6" s="35">
        <f t="shared" si="3"/>
        <v>3790</v>
      </c>
      <c r="R6" s="35">
        <f t="shared" si="3"/>
        <v>1218</v>
      </c>
      <c r="S6" s="35">
        <f t="shared" si="3"/>
        <v>209.46</v>
      </c>
      <c r="T6" s="35">
        <f t="shared" si="3"/>
        <v>5.81</v>
      </c>
      <c r="U6" s="35">
        <f t="shared" si="3"/>
        <v>1108</v>
      </c>
      <c r="V6" s="35">
        <f t="shared" si="3"/>
        <v>6.49</v>
      </c>
      <c r="W6" s="35">
        <f t="shared" si="3"/>
        <v>170.72</v>
      </c>
      <c r="X6" s="36">
        <f>IF(X7="",NA(),X7)</f>
        <v>75.53</v>
      </c>
      <c r="Y6" s="36">
        <f t="shared" ref="Y6:AG6" si="4">IF(Y7="",NA(),Y7)</f>
        <v>33.86</v>
      </c>
      <c r="Z6" s="36">
        <f t="shared" si="4"/>
        <v>89.01</v>
      </c>
      <c r="AA6" s="36">
        <f t="shared" si="4"/>
        <v>86.04</v>
      </c>
      <c r="AB6" s="36">
        <f t="shared" si="4"/>
        <v>77.84</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871.49</v>
      </c>
      <c r="BF6" s="36">
        <f t="shared" ref="BF6:BN6" si="7">IF(BF7="",NA(),BF7)</f>
        <v>997.72</v>
      </c>
      <c r="BG6" s="36">
        <f t="shared" si="7"/>
        <v>1009.37</v>
      </c>
      <c r="BH6" s="36">
        <f t="shared" si="7"/>
        <v>997.14</v>
      </c>
      <c r="BI6" s="36">
        <f t="shared" si="7"/>
        <v>941.84</v>
      </c>
      <c r="BJ6" s="36">
        <f t="shared" si="7"/>
        <v>1595.62</v>
      </c>
      <c r="BK6" s="36">
        <f t="shared" si="7"/>
        <v>1302.33</v>
      </c>
      <c r="BL6" s="36">
        <f t="shared" si="7"/>
        <v>1274.21</v>
      </c>
      <c r="BM6" s="36">
        <f t="shared" si="7"/>
        <v>1183.92</v>
      </c>
      <c r="BN6" s="36">
        <f t="shared" si="7"/>
        <v>1128.72</v>
      </c>
      <c r="BO6" s="35" t="str">
        <f>IF(BO7="","",IF(BO7="-","【-】","【"&amp;SUBSTITUTE(TEXT(BO7,"#,##0.00"),"-","△")&amp;"】"))</f>
        <v>【949.15】</v>
      </c>
      <c r="BP6" s="36">
        <f>IF(BP7="",NA(),BP7)</f>
        <v>31.66</v>
      </c>
      <c r="BQ6" s="36">
        <f t="shared" ref="BQ6:BY6" si="8">IF(BQ7="",NA(),BQ7)</f>
        <v>18.62</v>
      </c>
      <c r="BR6" s="36">
        <f t="shared" si="8"/>
        <v>42.23</v>
      </c>
      <c r="BS6" s="36">
        <f t="shared" si="8"/>
        <v>35.659999999999997</v>
      </c>
      <c r="BT6" s="36">
        <f t="shared" si="8"/>
        <v>46.34</v>
      </c>
      <c r="BU6" s="36">
        <f t="shared" si="8"/>
        <v>37.92</v>
      </c>
      <c r="BV6" s="36">
        <f t="shared" si="8"/>
        <v>40.89</v>
      </c>
      <c r="BW6" s="36">
        <f t="shared" si="8"/>
        <v>41.25</v>
      </c>
      <c r="BX6" s="36">
        <f t="shared" si="8"/>
        <v>42.5</v>
      </c>
      <c r="BY6" s="36">
        <f t="shared" si="8"/>
        <v>41.84</v>
      </c>
      <c r="BZ6" s="35" t="str">
        <f>IF(BZ7="","",IF(BZ7="-","【-】","【"&amp;SUBSTITUTE(TEXT(BZ7,"#,##0.00"),"-","△")&amp;"】"))</f>
        <v>【55.87】</v>
      </c>
      <c r="CA6" s="36">
        <f>IF(CA7="",NA(),CA7)</f>
        <v>1048.08</v>
      </c>
      <c r="CB6" s="36">
        <f t="shared" ref="CB6:CJ6" si="9">IF(CB7="",NA(),CB7)</f>
        <v>1771.99</v>
      </c>
      <c r="CC6" s="36">
        <f t="shared" si="9"/>
        <v>490.33</v>
      </c>
      <c r="CD6" s="36">
        <f t="shared" si="9"/>
        <v>722.37</v>
      </c>
      <c r="CE6" s="36">
        <f t="shared" si="9"/>
        <v>568.38</v>
      </c>
      <c r="CF6" s="36">
        <f t="shared" si="9"/>
        <v>423.18</v>
      </c>
      <c r="CG6" s="36">
        <f t="shared" si="9"/>
        <v>383.2</v>
      </c>
      <c r="CH6" s="36">
        <f t="shared" si="9"/>
        <v>383.25</v>
      </c>
      <c r="CI6" s="36">
        <f t="shared" si="9"/>
        <v>377.72</v>
      </c>
      <c r="CJ6" s="36">
        <f t="shared" si="9"/>
        <v>390.47</v>
      </c>
      <c r="CK6" s="35" t="str">
        <f>IF(CK7="","",IF(CK7="-","【-】","【"&amp;SUBSTITUTE(TEXT(CK7,"#,##0.00"),"-","△")&amp;"】"))</f>
        <v>【288.19】</v>
      </c>
      <c r="CL6" s="36">
        <f>IF(CL7="",NA(),CL7)</f>
        <v>41.28</v>
      </c>
      <c r="CM6" s="36">
        <f t="shared" ref="CM6:CU6" si="10">IF(CM7="",NA(),CM7)</f>
        <v>26.7</v>
      </c>
      <c r="CN6" s="36">
        <f t="shared" si="10"/>
        <v>44.08</v>
      </c>
      <c r="CO6" s="36">
        <f t="shared" si="10"/>
        <v>40.68</v>
      </c>
      <c r="CP6" s="36">
        <f t="shared" si="10"/>
        <v>38.68</v>
      </c>
      <c r="CQ6" s="36">
        <f t="shared" si="10"/>
        <v>46.9</v>
      </c>
      <c r="CR6" s="36">
        <f t="shared" si="10"/>
        <v>47.95</v>
      </c>
      <c r="CS6" s="36">
        <f t="shared" si="10"/>
        <v>48.26</v>
      </c>
      <c r="CT6" s="36">
        <f t="shared" si="10"/>
        <v>48.01</v>
      </c>
      <c r="CU6" s="36">
        <f t="shared" si="10"/>
        <v>49.08</v>
      </c>
      <c r="CV6" s="35" t="str">
        <f>IF(CV7="","",IF(CV7="-","【-】","【"&amp;SUBSTITUTE(TEXT(CV7,"#,##0.00"),"-","△")&amp;"】"))</f>
        <v>【56.31】</v>
      </c>
      <c r="CW6" s="36">
        <f>IF(CW7="",NA(),CW7)</f>
        <v>49.47</v>
      </c>
      <c r="CX6" s="36">
        <f t="shared" ref="CX6:DF6" si="11">IF(CX7="",NA(),CX7)</f>
        <v>76.48</v>
      </c>
      <c r="CY6" s="36">
        <f t="shared" si="11"/>
        <v>74</v>
      </c>
      <c r="CZ6" s="36">
        <f t="shared" si="11"/>
        <v>65.48</v>
      </c>
      <c r="DA6" s="36">
        <f t="shared" si="11"/>
        <v>66.42</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13.68</v>
      </c>
      <c r="EF6" s="36">
        <f t="shared" si="14"/>
        <v>5.5</v>
      </c>
      <c r="EG6" s="36">
        <f t="shared" si="14"/>
        <v>2.89</v>
      </c>
      <c r="EH6" s="36">
        <f t="shared" si="14"/>
        <v>5.7</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74462</v>
      </c>
      <c r="D7" s="38">
        <v>47</v>
      </c>
      <c r="E7" s="38">
        <v>1</v>
      </c>
      <c r="F7" s="38">
        <v>0</v>
      </c>
      <c r="G7" s="38">
        <v>0</v>
      </c>
      <c r="H7" s="38" t="s">
        <v>95</v>
      </c>
      <c r="I7" s="38" t="s">
        <v>96</v>
      </c>
      <c r="J7" s="38" t="s">
        <v>97</v>
      </c>
      <c r="K7" s="38" t="s">
        <v>98</v>
      </c>
      <c r="L7" s="38" t="s">
        <v>99</v>
      </c>
      <c r="M7" s="38" t="s">
        <v>100</v>
      </c>
      <c r="N7" s="39" t="s">
        <v>101</v>
      </c>
      <c r="O7" s="39" t="s">
        <v>102</v>
      </c>
      <c r="P7" s="39">
        <v>92.1</v>
      </c>
      <c r="Q7" s="39">
        <v>3790</v>
      </c>
      <c r="R7" s="39">
        <v>1218</v>
      </c>
      <c r="S7" s="39">
        <v>209.46</v>
      </c>
      <c r="T7" s="39">
        <v>5.81</v>
      </c>
      <c r="U7" s="39">
        <v>1108</v>
      </c>
      <c r="V7" s="39">
        <v>6.49</v>
      </c>
      <c r="W7" s="39">
        <v>170.72</v>
      </c>
      <c r="X7" s="39">
        <v>75.53</v>
      </c>
      <c r="Y7" s="39">
        <v>33.86</v>
      </c>
      <c r="Z7" s="39">
        <v>89.01</v>
      </c>
      <c r="AA7" s="39">
        <v>86.04</v>
      </c>
      <c r="AB7" s="39">
        <v>77.84</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871.49</v>
      </c>
      <c r="BF7" s="39">
        <v>997.72</v>
      </c>
      <c r="BG7" s="39">
        <v>1009.37</v>
      </c>
      <c r="BH7" s="39">
        <v>997.14</v>
      </c>
      <c r="BI7" s="39">
        <v>941.84</v>
      </c>
      <c r="BJ7" s="39">
        <v>1595.62</v>
      </c>
      <c r="BK7" s="39">
        <v>1302.33</v>
      </c>
      <c r="BL7" s="39">
        <v>1274.21</v>
      </c>
      <c r="BM7" s="39">
        <v>1183.92</v>
      </c>
      <c r="BN7" s="39">
        <v>1128.72</v>
      </c>
      <c r="BO7" s="39">
        <v>949.15</v>
      </c>
      <c r="BP7" s="39">
        <v>31.66</v>
      </c>
      <c r="BQ7" s="39">
        <v>18.62</v>
      </c>
      <c r="BR7" s="39">
        <v>42.23</v>
      </c>
      <c r="BS7" s="39">
        <v>35.659999999999997</v>
      </c>
      <c r="BT7" s="39">
        <v>46.34</v>
      </c>
      <c r="BU7" s="39">
        <v>37.92</v>
      </c>
      <c r="BV7" s="39">
        <v>40.89</v>
      </c>
      <c r="BW7" s="39">
        <v>41.25</v>
      </c>
      <c r="BX7" s="39">
        <v>42.5</v>
      </c>
      <c r="BY7" s="39">
        <v>41.84</v>
      </c>
      <c r="BZ7" s="39">
        <v>55.87</v>
      </c>
      <c r="CA7" s="39">
        <v>1048.08</v>
      </c>
      <c r="CB7" s="39">
        <v>1771.99</v>
      </c>
      <c r="CC7" s="39">
        <v>490.33</v>
      </c>
      <c r="CD7" s="39">
        <v>722.37</v>
      </c>
      <c r="CE7" s="39">
        <v>568.38</v>
      </c>
      <c r="CF7" s="39">
        <v>423.18</v>
      </c>
      <c r="CG7" s="39">
        <v>383.2</v>
      </c>
      <c r="CH7" s="39">
        <v>383.25</v>
      </c>
      <c r="CI7" s="39">
        <v>377.72</v>
      </c>
      <c r="CJ7" s="39">
        <v>390.47</v>
      </c>
      <c r="CK7" s="39">
        <v>288.19</v>
      </c>
      <c r="CL7" s="39">
        <v>41.28</v>
      </c>
      <c r="CM7" s="39">
        <v>26.7</v>
      </c>
      <c r="CN7" s="39">
        <v>44.08</v>
      </c>
      <c r="CO7" s="39">
        <v>40.68</v>
      </c>
      <c r="CP7" s="39">
        <v>38.68</v>
      </c>
      <c r="CQ7" s="39">
        <v>46.9</v>
      </c>
      <c r="CR7" s="39">
        <v>47.95</v>
      </c>
      <c r="CS7" s="39">
        <v>48.26</v>
      </c>
      <c r="CT7" s="39">
        <v>48.01</v>
      </c>
      <c r="CU7" s="39">
        <v>49.08</v>
      </c>
      <c r="CV7" s="39">
        <v>56.31</v>
      </c>
      <c r="CW7" s="39">
        <v>49.47</v>
      </c>
      <c r="CX7" s="39">
        <v>76.48</v>
      </c>
      <c r="CY7" s="39">
        <v>74</v>
      </c>
      <c r="CZ7" s="39">
        <v>65.48</v>
      </c>
      <c r="DA7" s="39">
        <v>66.42</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13.68</v>
      </c>
      <c r="EF7" s="39">
        <v>5.5</v>
      </c>
      <c r="EG7" s="39">
        <v>2.89</v>
      </c>
      <c r="EH7" s="39">
        <v>5.7</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