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20113_05_R03年調査（R02年度分）\02 作成\【経営比較分析表】2020_073687_46_010\"/>
    </mc:Choice>
  </mc:AlternateContent>
  <xr:revisionPtr revIDLastSave="0" documentId="13_ncr:1_{09DD8DCC-7DC0-4F00-930B-C066C09125F3}" xr6:coauthVersionLast="47" xr6:coauthVersionMax="47" xr10:uidLastSave="{00000000-0000-0000-0000-000000000000}"/>
  <workbookProtection workbookAlgorithmName="SHA-512" workbookHashValue="ZeiLS5qJgF0rRSHHuAbW+AIJ15DNEtune14jHq+uRiS7aUpVsJ9HbVSfybsH2ea1Ezn3UNiolweWaXe9+quZ2Q==" workbookSaltValue="TAeR80SPM9ZmU5BgVGMtN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<sst xmlns="http://schemas.openxmlformats.org/spreadsheetml/2006/main" count="228" uniqueCount="114">
  <si>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</si>
  <si>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</si>
  <si>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</si>
  <si>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</si>
  <si>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</si>
  <si>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</si>
  <si>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</si>
  <si>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</si>
  <si>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</si>
  <si>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</si>
  <si>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</si>
  <si>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</si>
  <si>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</si>
  <si>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</si>
  <si>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</si>
  <si>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</si>
  <si>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</si>
  <si>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</si>
  <si>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</si>
  <si>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</si>
  <si>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</si>
  <si>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</si>
  <si>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</si>
  <si>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</si>
  <si>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</si>
  <si>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</si>
  <si>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</si>
  <si>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</si>
  <si>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</si>
  <si>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</si>
  <si>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</si>
  <si>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</si>
  <si>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</si>
  <si>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</si>
  <si>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</si>
  <si>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</si>
  <si>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</si>
  <si>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</si>
  <si>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</si>
  <si>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</si>
  <si>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</si>
  <si>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</si>
  <si>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</si>
  <si>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</si>
  <si>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</si>
  <si>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</si>
  <si>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</si>
  <si>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</si>
  <si>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</si>
  <si>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</si>
  <si>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</si>
  <si>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</si>
  <si>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</si>
  <si>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</si>
  <si>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</si>
  <si>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</si>
  <si>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</si>
  <si>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</si>
  <si>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</si>
  <si>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</si>
  <si>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</si>
  <si>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</si>
  <si>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</si>
  <si>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</si>
  <si>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</si>
  <si>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</si>
  <si>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</si>
  <si>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</si>
  <si>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</si>
  <si>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</si>
  <si>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</si>
  <si>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</si>
  <si>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</si>
  <si>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</si>
  <si>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</si>
  <si>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</si>
  <si>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</si>
  <si>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</si>
  <si>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</si>
  <si>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</si>
  <si>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</si>
  <si>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</si>
  <si>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</si>
  <si>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</si>
  <si>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</si>
  <si>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</si>
  <si>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</si>
  <si>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</si>
  <si>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</si>
  <si>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</si>
  <si>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</si>
  <si>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</si>
  <si>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</si>
  <si>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</si>
  <si>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</si>
  <si>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</si>
  <si>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</si>
  <si>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</si>
  <si>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</si>
  <si>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</si>
  <si>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</si>
  <si>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</si>
  <si>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</si>
  <si>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</si>
  <si>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</si>
  <si>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</si>
  <si>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</si>
  <si>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</si>
  <si>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</si>
  <si>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</si>
  <si>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</si>
  <si>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人口減少による料金収入の減少や、施設・設備の老朽化に伴う更新需要の増加により、経営は厳しい状況となっています。
　老朽化した施設や管路等を計画的に更新するため、令和２年度にアセットマネジメント計画を策定し、施設の統廃合やダウンサイジングを進めています。
　今後は、整備された施設等の維持管理が中心となることから、水道ビジョンを策定するとともに、料金改定や経営戦略の見直しを進め、固定資産の最適化、企業債の平準化など、長期的かつ計画的な経営改善を進める必要があります。</t>
    <rPh sb="29" eb="31">
      <t>コウシン</t>
    </rPh>
    <rPh sb="31" eb="33">
      <t>ジュヨウ</t>
    </rPh>
    <rPh sb="34" eb="36">
      <t>ゾウカ</t>
    </rPh>
    <rPh sb="64" eb="66">
      <t>シセツ</t>
    </rPh>
    <rPh sb="82" eb="84">
      <t>レイワ</t>
    </rPh>
    <rPh sb="85" eb="87">
      <t>ネンド</t>
    </rPh>
    <rPh sb="98" eb="100">
      <t>ケイカク</t>
    </rPh>
    <rPh sb="101" eb="103">
      <t>サクテイ</t>
    </rPh>
    <rPh sb="121" eb="122">
      <t>スス</t>
    </rPh>
    <rPh sb="159" eb="161">
      <t>スイドウ</t>
    </rPh>
    <rPh sb="166" eb="168">
      <t>サクテイ</t>
    </rPh>
    <rPh sb="225" eb="226">
      <t>スス</t>
    </rPh>
    <phoneticPr fontId="4"/>
  </si>
  <si>
    <t>　平成29年4月1日に簡易水道事業と統合したことにより、『①有形固定資産減価償却率』及び『②管路経年化率』が大幅に増加しました。
　統合以降、簡易水道事業から引き続き実施している生活基盤耐震化等交付金を活用した管路の更新を進めており、年度毎のばらつきはあるものの、類似団体と比較しても『③管路更新率』は概ね良好であると思われます。
　</t>
    <rPh sb="1" eb="3">
      <t>ヘイセイ</t>
    </rPh>
    <rPh sb="5" eb="6">
      <t>ネン</t>
    </rPh>
    <rPh sb="7" eb="8">
      <t>ガツ</t>
    </rPh>
    <rPh sb="9" eb="10">
      <t>ヒ</t>
    </rPh>
    <rPh sb="42" eb="43">
      <t>オヨ</t>
    </rPh>
    <rPh sb="67" eb="69">
      <t>トウゴウ</t>
    </rPh>
    <rPh sb="69" eb="71">
      <t>イコウ</t>
    </rPh>
    <rPh sb="112" eb="113">
      <t>スス</t>
    </rPh>
    <rPh sb="118" eb="120">
      <t>ネンド</t>
    </rPh>
    <rPh sb="120" eb="121">
      <t>ゴト</t>
    </rPh>
    <rPh sb="133" eb="135">
      <t>ルイジ</t>
    </rPh>
    <rPh sb="135" eb="137">
      <t>ダンタイ</t>
    </rPh>
    <rPh sb="138" eb="140">
      <t>ヒカク</t>
    </rPh>
    <rPh sb="145" eb="147">
      <t>カンロ</t>
    </rPh>
    <rPh sb="147" eb="149">
      <t>コウシン</t>
    </rPh>
    <rPh sb="149" eb="150">
      <t>リツ</t>
    </rPh>
    <rPh sb="152" eb="153">
      <t>オオム</t>
    </rPh>
    <rPh sb="154" eb="156">
      <t>リョウコウ</t>
    </rPh>
    <rPh sb="160" eb="161">
      <t>オモ</t>
    </rPh>
    <phoneticPr fontId="4"/>
  </si>
  <si>
    <t>　『①経営収支比率』を見ると、単年度収支で黒字となりました。新型コロナウイルス感染症の影響により料金収入は減となったものの、感染症対策に伴う一般会計補助金の増や支払利息の減少により、若干の改善がみられました。
　『③流動比率』は、料金収入の減少と企業債償還金の増加により若干の減となりました。企業債償還金に大きな変動はないものの、今後も料金収入の減少が見込まれることから、次年度以降も同様に減少傾向にあると見込まれます。
　平成29年4月1日に簡易水道事業と統合したことにより、『④企業債残高対給水収益比率』や『⑦施設利用率』が大きく変動し、『⑤料金回収率』や『⑥給水原価』に大きな影響を及ぼしています。
　『④企業債残高対給水収益比率』については、類似団体と比較し２倍以上の比率となっており、料金収入に対して、投資の比率が大きいことが懸念されます。
　『⑤料金回収率』を見ると、減少傾向にあることから、料金改定も視野に入れた対策が必要と考えます。
　『⑧有収率』においては、大規模な漏水の影響により配水量が増となった一方、新型コロナウイルス感染症及び人口減少の影響により有収水量が減となったことが大きな要因となっています。</t>
    <rPh sb="3" eb="5">
      <t>ケイエイ</t>
    </rPh>
    <rPh sb="5" eb="7">
      <t>シュウシ</t>
    </rPh>
    <rPh sb="7" eb="9">
      <t>ヒリツ</t>
    </rPh>
    <rPh sb="11" eb="12">
      <t>ミ</t>
    </rPh>
    <rPh sb="30" eb="32">
      <t>シンガタ</t>
    </rPh>
    <rPh sb="39" eb="42">
      <t>カンセンショウ</t>
    </rPh>
    <rPh sb="43" eb="45">
      <t>エイキョウ</t>
    </rPh>
    <rPh sb="48" eb="50">
      <t>リョウキン</t>
    </rPh>
    <rPh sb="50" eb="52">
      <t>シュウニュウ</t>
    </rPh>
    <rPh sb="62" eb="65">
      <t>カンセンショウ</t>
    </rPh>
    <rPh sb="65" eb="67">
      <t>タイサク</t>
    </rPh>
    <rPh sb="68" eb="69">
      <t>トモナ</t>
    </rPh>
    <rPh sb="70" eb="72">
      <t>イッパン</t>
    </rPh>
    <rPh sb="72" eb="74">
      <t>カイケイ</t>
    </rPh>
    <rPh sb="74" eb="77">
      <t>ホジョキン</t>
    </rPh>
    <rPh sb="78" eb="79">
      <t>ゾウ</t>
    </rPh>
    <rPh sb="80" eb="82">
      <t>シハライ</t>
    </rPh>
    <rPh sb="82" eb="84">
      <t>リソク</t>
    </rPh>
    <rPh sb="85" eb="87">
      <t>ゲンショウ</t>
    </rPh>
    <rPh sb="91" eb="93">
      <t>ジャッカン</t>
    </rPh>
    <rPh sb="94" eb="96">
      <t>カイゼン</t>
    </rPh>
    <rPh sb="109" eb="111">
      <t>リュウドウ</t>
    </rPh>
    <rPh sb="111" eb="113">
      <t>ヒリツ</t>
    </rPh>
    <rPh sb="116" eb="118">
      <t>リョウキン</t>
    </rPh>
    <rPh sb="118" eb="120">
      <t>シュウニュウ</t>
    </rPh>
    <rPh sb="121" eb="123">
      <t>ゲンショウ</t>
    </rPh>
    <rPh sb="124" eb="127">
      <t>キギョウサイ</t>
    </rPh>
    <rPh sb="127" eb="130">
      <t>ショウカンキン</t>
    </rPh>
    <rPh sb="131" eb="133">
      <t>ゾウカ</t>
    </rPh>
    <rPh sb="136" eb="138">
      <t>ジャッカン</t>
    </rPh>
    <rPh sb="139" eb="140">
      <t>ゲン</t>
    </rPh>
    <rPh sb="147" eb="150">
      <t>キギョウサイ</t>
    </rPh>
    <rPh sb="150" eb="153">
      <t>ショウカンキン</t>
    </rPh>
    <rPh sb="154" eb="155">
      <t>オオ</t>
    </rPh>
    <rPh sb="157" eb="159">
      <t>ヘンドウ</t>
    </rPh>
    <rPh sb="166" eb="168">
      <t>コンゴ</t>
    </rPh>
    <rPh sb="169" eb="171">
      <t>リョウキン</t>
    </rPh>
    <rPh sb="171" eb="173">
      <t>シュウニュウ</t>
    </rPh>
    <rPh sb="174" eb="176">
      <t>ゲンショウ</t>
    </rPh>
    <rPh sb="177" eb="179">
      <t>ミコ</t>
    </rPh>
    <rPh sb="187" eb="190">
      <t>ジネンド</t>
    </rPh>
    <rPh sb="190" eb="192">
      <t>イコウ</t>
    </rPh>
    <rPh sb="193" eb="195">
      <t>ドウヨウ</t>
    </rPh>
    <rPh sb="196" eb="198">
      <t>ゲンショウ</t>
    </rPh>
    <rPh sb="198" eb="200">
      <t>ケイコウ</t>
    </rPh>
    <rPh sb="204" eb="206">
      <t>ミコ</t>
    </rPh>
    <rPh sb="214" eb="216">
      <t>ヘイセイ</t>
    </rPh>
    <rPh sb="218" eb="219">
      <t>ネン</t>
    </rPh>
    <rPh sb="220" eb="221">
      <t>ガツ</t>
    </rPh>
    <rPh sb="222" eb="223">
      <t>ヒ</t>
    </rPh>
    <rPh sb="224" eb="226">
      <t>カンイ</t>
    </rPh>
    <rPh sb="226" eb="228">
      <t>スイドウ</t>
    </rPh>
    <rPh sb="228" eb="230">
      <t>ジギョウ</t>
    </rPh>
    <rPh sb="231" eb="233">
      <t>トウゴウ</t>
    </rPh>
    <rPh sb="266" eb="267">
      <t>オオ</t>
    </rPh>
    <rPh sb="269" eb="271">
      <t>ヘンドウ</t>
    </rPh>
    <rPh sb="275" eb="277">
      <t>リョウキン</t>
    </rPh>
    <rPh sb="277" eb="280">
      <t>カイシュウリツ</t>
    </rPh>
    <rPh sb="395" eb="397">
      <t>ケイコウ</t>
    </rPh>
    <rPh sb="442" eb="445">
      <t>ダイキボ</t>
    </rPh>
    <rPh sb="449" eb="451">
      <t>エイキョウ</t>
    </rPh>
    <rPh sb="454" eb="457">
      <t>ハイスイリョウ</t>
    </rPh>
    <rPh sb="458" eb="459">
      <t>ゾウ</t>
    </rPh>
    <rPh sb="463" eb="465">
      <t>イッポウ</t>
    </rPh>
    <rPh sb="466" eb="468">
      <t>シンガタ</t>
    </rPh>
    <rPh sb="475" eb="478">
      <t>カンセンショウ</t>
    </rPh>
    <rPh sb="478" eb="479">
      <t>オヨ</t>
    </rPh>
    <rPh sb="480" eb="482">
      <t>ジンコウ</t>
    </rPh>
    <rPh sb="482" eb="484">
      <t>ゲンショウ</t>
    </rPh>
    <rPh sb="485" eb="487">
      <t>エイキョウ</t>
    </rPh>
    <rPh sb="490" eb="492">
      <t>ユウシュウ</t>
    </rPh>
    <rPh sb="492" eb="494">
      <t>スイリョウ</t>
    </rPh>
    <rPh sb="503" eb="504">
      <t>オオ</t>
    </rPh>
    <rPh sb="506" eb="508">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</si>
</sst>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c:v>
                </c:pt>
                <c:pt idx="1">
                  <c:v>2.3199999999999998</c:v>
                </c:pt>
                <c:pt idx="2">
                  <c:v>2.34</c:v>
                </c:pt>
                <c:pt idx="3">
                  <c:v>3.18</c:v>
                </c:pt>
                <c:pt idx="4">
                  <c:v>1.32</c:v>
                </c:pt>
              </c:numCache>
            </c:numRef>
          </c:val>
          <c:extLst>
            <c:ext xmlns:c16="http://schemas.microsoft.com/office/drawing/2014/chart" uri="{C3380CC4-5D6E-409C-BE32-E72D297353CC}">
              <c16:uniqueId val="{00000000-CED0-4944-BB6B-3675182561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0.54</c:v>
                </c:pt>
                <c:pt idx="2">
                  <c:v>0.5</c:v>
                </c:pt>
                <c:pt idx="3">
                  <c:v>0.42</c:v>
                </c:pt>
                <c:pt idx="4">
                  <c:v>0.44</c:v>
                </c:pt>
              </c:numCache>
            </c:numRef>
          </c:val>
          <c:smooth val="0"/>
          <c:extLst>
            <c:ext xmlns:c16="http://schemas.microsoft.com/office/drawing/2014/chart" uri="{C3380CC4-5D6E-409C-BE32-E72D297353CC}">
              <c16:uniqueId val="{00000001-CED0-4944-BB6B-3675182561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112.1</c:v>
                </c:pt>
                <c:pt idx="1">
                  <c:v>110.25</c:v>
                </c:pt>
                <c:pt idx="2">
                  <c:v>102.57</c:v>
                </c:pt>
                <c:pt idx="3">
                  <c:v>103.63</c:v>
                </c:pt>
                <c:pt idx="4">
                  <c:v>103.87</c:v>
                </c:pt>
              </c:numCache>
            </c:numRef>
          </c:val>
          <c:extLst>
            <c:ext xmlns:c16="http://schemas.microsoft.com/office/drawing/2014/chart" uri="{C3380CC4-5D6E-409C-BE32-E72D297353CC}">
              <c16:uniqueId val="{00000000-765D-4CAB-B7D6-9149A9060A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110.05</c:v>
                </c:pt>
                <c:pt idx="2">
                  <c:v>108.87</c:v>
                </c:pt>
                <c:pt idx="3">
                  <c:v>108.46</c:v>
                </c:pt>
                <c:pt idx="4">
                  <c:v>109.02</c:v>
                </c:pt>
              </c:numCache>
            </c:numRef>
          </c:val>
          <c:smooth val="0"/>
          <c:extLst>
            <c:ext xmlns:c16="http://schemas.microsoft.com/office/drawing/2014/chart" uri="{C3380CC4-5D6E-409C-BE32-E72D297353CC}">
              <c16:uniqueId val="{00000001-765D-4CAB-B7D6-9149A9060A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48.27</c:v>
                </c:pt>
                <c:pt idx="1">
                  <c:v>49.54</c:v>
                </c:pt>
                <c:pt idx="2">
                  <c:v>51.22</c:v>
                </c:pt>
                <c:pt idx="3">
                  <c:v>53.02</c:v>
                </c:pt>
                <c:pt idx="4">
                  <c:v>54.81</c:v>
                </c:pt>
              </c:numCache>
            </c:numRef>
          </c:val>
          <c:extLst>
            <c:ext xmlns:c16="http://schemas.microsoft.com/office/drawing/2014/chart" uri="{C3380CC4-5D6E-409C-BE32-E72D297353CC}">
              <c16:uniqueId val="{00000000-6423-4489-9FFD-6B274B051D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48.05</c:v>
                </c:pt>
                <c:pt idx="2">
                  <c:v>48.87</c:v>
                </c:pt>
                <c:pt idx="3">
                  <c:v>49.12</c:v>
                </c:pt>
                <c:pt idx="4">
                  <c:v>49.39</c:v>
                </c:pt>
              </c:numCache>
            </c:numRef>
          </c:val>
          <c:smooth val="0"/>
          <c:extLst>
            <c:ext xmlns:c16="http://schemas.microsoft.com/office/drawing/2014/chart" uri="{C3380CC4-5D6E-409C-BE32-E72D297353CC}">
              <c16:uniqueId val="{00000001-6423-4489-9FFD-6B274B051D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22.54</c:v>
                </c:pt>
                <c:pt idx="2">
                  <c:v>22.43</c:v>
                </c:pt>
                <c:pt idx="3">
                  <c:v>22.35</c:v>
                </c:pt>
                <c:pt idx="4">
                  <c:v>22.33</c:v>
                </c:pt>
              </c:numCache>
            </c:numRef>
          </c:val>
          <c:extLst>
            <c:ext xmlns:c16="http://schemas.microsoft.com/office/drawing/2014/chart" uri="{C3380CC4-5D6E-409C-BE32-E72D297353CC}">
              <c16:uniqueId val="{00000000-8384-49EB-ABEF-E34F1BF087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13.39</c:v>
                </c:pt>
                <c:pt idx="2">
                  <c:v>14.85</c:v>
                </c:pt>
                <c:pt idx="3">
                  <c:v>16.760000000000002</c:v>
                </c:pt>
                <c:pt idx="4">
                  <c:v>18.57</c:v>
                </c:pt>
              </c:numCache>
            </c:numRef>
          </c:val>
          <c:smooth val="0"/>
          <c:extLst>
            <c:ext xmlns:c16="http://schemas.microsoft.com/office/drawing/2014/chart" uri="{C3380CC4-5D6E-409C-BE32-E72D297353CC}">
              <c16:uniqueId val="{00000001-8384-49EB-ABEF-E34F1BF087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6-41A3-823E-9B64D21276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2.64</c:v>
                </c:pt>
                <c:pt idx="2">
                  <c:v>3.16</c:v>
                </c:pt>
                <c:pt idx="3">
                  <c:v>11.94</c:v>
                </c:pt>
                <c:pt idx="4">
                  <c:v>11</c:v>
                </c:pt>
              </c:numCache>
            </c:numRef>
          </c:val>
          <c:smooth val="0"/>
          <c:extLst>
            <c:ext xmlns:c16="http://schemas.microsoft.com/office/drawing/2014/chart" uri="{C3380CC4-5D6E-409C-BE32-E72D297353CC}">
              <c16:uniqueId val="{00000001-3F06-41A3-823E-9B64D21276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246.52</c:v>
                </c:pt>
                <c:pt idx="1">
                  <c:v>103.84</c:v>
                </c:pt>
                <c:pt idx="2">
                  <c:v>120.34</c:v>
                </c:pt>
                <c:pt idx="3">
                  <c:v>120.57</c:v>
                </c:pt>
                <c:pt idx="4">
                  <c:v>114.65</c:v>
                </c:pt>
              </c:numCache>
            </c:numRef>
          </c:val>
          <c:extLst>
            <c:ext xmlns:c16="http://schemas.microsoft.com/office/drawing/2014/chart" uri="{C3380CC4-5D6E-409C-BE32-E72D297353CC}">
              <c16:uniqueId val="{00000000-9C8C-4B3F-A308-FBF3A045BF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359.47</c:v>
                </c:pt>
                <c:pt idx="2">
                  <c:v>369.69</c:v>
                </c:pt>
                <c:pt idx="3">
                  <c:v>362.93</c:v>
                </c:pt>
                <c:pt idx="4">
                  <c:v>371.81</c:v>
                </c:pt>
              </c:numCache>
            </c:numRef>
          </c:val>
          <c:smooth val="0"/>
          <c:extLst>
            <c:ext xmlns:c16="http://schemas.microsoft.com/office/drawing/2014/chart" uri="{C3380CC4-5D6E-409C-BE32-E72D297353CC}">
              <c16:uniqueId val="{00000001-9C8C-4B3F-A308-FBF3A045BF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737.43</c:v>
                </c:pt>
                <c:pt idx="1">
                  <c:v>948.03</c:v>
                </c:pt>
                <c:pt idx="2">
                  <c:v>940.23</c:v>
                </c:pt>
                <c:pt idx="3">
                  <c:v>928.17</c:v>
                </c:pt>
                <c:pt idx="4">
                  <c:v>982.14</c:v>
                </c:pt>
              </c:numCache>
            </c:numRef>
          </c:val>
          <c:extLst>
            <c:ext xmlns:c16="http://schemas.microsoft.com/office/drawing/2014/chart" uri="{C3380CC4-5D6E-409C-BE32-E72D297353CC}">
              <c16:uniqueId val="{00000000-46FD-4008-B590-409B4ED0CF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401.79</c:v>
                </c:pt>
                <c:pt idx="2">
                  <c:v>402.99</c:v>
                </c:pt>
                <c:pt idx="3">
                  <c:v>439.05</c:v>
                </c:pt>
                <c:pt idx="4">
                  <c:v>465.85</c:v>
                </c:pt>
              </c:numCache>
            </c:numRef>
          </c:val>
          <c:smooth val="0"/>
          <c:extLst>
            <c:ext xmlns:c16="http://schemas.microsoft.com/office/drawing/2014/chart" uri="{C3380CC4-5D6E-409C-BE32-E72D297353CC}">
              <c16:uniqueId val="{00000001-46FD-4008-B590-409B4ED0CF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109.06</c:v>
                </c:pt>
                <c:pt idx="1">
                  <c:v>98.52</c:v>
                </c:pt>
                <c:pt idx="2">
                  <c:v>96.45</c:v>
                </c:pt>
                <c:pt idx="3">
                  <c:v>96.39</c:v>
                </c:pt>
                <c:pt idx="4">
                  <c:v>95.32</c:v>
                </c:pt>
              </c:numCache>
            </c:numRef>
          </c:val>
          <c:extLst>
            <c:ext xmlns:c16="http://schemas.microsoft.com/office/drawing/2014/chart" uri="{C3380CC4-5D6E-409C-BE32-E72D297353CC}">
              <c16:uniqueId val="{00000000-C320-4E27-962F-EEF39FA123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100.12</c:v>
                </c:pt>
                <c:pt idx="2">
                  <c:v>98.66</c:v>
                </c:pt>
                <c:pt idx="3">
                  <c:v>95.26</c:v>
                </c:pt>
                <c:pt idx="4">
                  <c:v>92.39</c:v>
                </c:pt>
              </c:numCache>
            </c:numRef>
          </c:val>
          <c:smooth val="0"/>
          <c:extLst>
            <c:ext xmlns:c16="http://schemas.microsoft.com/office/drawing/2014/chart" uri="{C3380CC4-5D6E-409C-BE32-E72D297353CC}">
              <c16:uniqueId val="{00000001-C320-4E27-962F-EEF39FA123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203.36</c:v>
                </c:pt>
                <c:pt idx="1">
                  <c:v>231.22</c:v>
                </c:pt>
                <c:pt idx="2">
                  <c:v>236.51</c:v>
                </c:pt>
                <c:pt idx="3">
                  <c:v>236.16</c:v>
                </c:pt>
                <c:pt idx="4">
                  <c:v>232.76</c:v>
                </c:pt>
              </c:numCache>
            </c:numRef>
          </c:val>
          <c:extLst>
            <c:ext xmlns:c16="http://schemas.microsoft.com/office/drawing/2014/chart" uri="{C3380CC4-5D6E-409C-BE32-E72D297353CC}">
              <c16:uniqueId val="{00000000-A55A-43E1-8134-CCF512D854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174.97</c:v>
                </c:pt>
                <c:pt idx="2">
                  <c:v>178.59</c:v>
                </c:pt>
                <c:pt idx="3">
                  <c:v>192.82</c:v>
                </c:pt>
                <c:pt idx="4">
                  <c:v>192.98</c:v>
                </c:pt>
              </c:numCache>
            </c:numRef>
          </c:val>
          <c:smooth val="0"/>
          <c:extLst>
            <c:ext xmlns:c16="http://schemas.microsoft.com/office/drawing/2014/chart" uri="{C3380CC4-5D6E-409C-BE32-E72D297353CC}">
              <c16:uniqueId val="{00000001-A55A-43E1-8134-CCF512D854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63.36</c:v>
                </c:pt>
                <c:pt idx="1">
                  <c:v>38.96</c:v>
                </c:pt>
                <c:pt idx="2">
                  <c:v>38.549999999999997</c:v>
                </c:pt>
                <c:pt idx="3">
                  <c:v>36.479999999999997</c:v>
                </c:pt>
                <c:pt idx="4">
                  <c:v>37.67</c:v>
                </c:pt>
              </c:numCache>
            </c:numRef>
          </c:val>
          <c:extLst>
            <c:ext xmlns:c16="http://schemas.microsoft.com/office/drawing/2014/chart" uri="{C3380CC4-5D6E-409C-BE32-E72D297353CC}">
              <c16:uniqueId val="{00000000-DDFE-4BEF-957C-AA7A7AA627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55.63</c:v>
                </c:pt>
                <c:pt idx="2">
                  <c:v>55.03</c:v>
                </c:pt>
                <c:pt idx="3">
                  <c:v>54.05</c:v>
                </c:pt>
                <c:pt idx="4">
                  <c:v>54.43</c:v>
                </c:pt>
              </c:numCache>
            </c:numRef>
          </c:val>
          <c:smooth val="0"/>
          <c:extLst>
            <c:ext xmlns:c16="http://schemas.microsoft.com/office/drawing/2014/chart" uri="{C3380CC4-5D6E-409C-BE32-E72D297353CC}">
              <c16:uniqueId val="{00000001-DDFE-4BEF-957C-AA7A7AA627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74.13</c:v>
                </c:pt>
                <c:pt idx="1">
                  <c:v>74.680000000000007</c:v>
                </c:pt>
                <c:pt idx="2">
                  <c:v>73.650000000000006</c:v>
                </c:pt>
                <c:pt idx="3">
                  <c:v>76.56</c:v>
                </c:pt>
                <c:pt idx="4">
                  <c:v>71.040000000000006</c:v>
                </c:pt>
              </c:numCache>
            </c:numRef>
          </c:val>
          <c:extLst>
            <c:ext xmlns:c16="http://schemas.microsoft.com/office/drawing/2014/chart" uri="{C3380CC4-5D6E-409C-BE32-E72D297353CC}">
              <c16:uniqueId val="{00000000-FBFA-469B-A92B-968B24D50B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82.04</c:v>
                </c:pt>
                <c:pt idx="2">
                  <c:v>81.900000000000006</c:v>
                </c:pt>
                <c:pt idx="3">
                  <c:v>80.510000000000005</c:v>
                </c:pt>
                <c:pt idx="4">
                  <c:v>79.44</c:v>
                </c:pt>
              </c:numCache>
            </c:numRef>
          </c:val>
          <c:smooth val="0"/>
          <c:extLst>
            <c:ext xmlns:c16="http://schemas.microsoft.com/office/drawing/2014/chart" uri="{C3380CC4-5D6E-409C-BE32-E72D297353CC}">
              <c16:uniqueId val="{00000001-FBFA-469B-A92B-968B24D50B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0" zoomScale="85" zoomScaleNormal="85" workbookViewId="0">
      <selection activeCell="AV89" sqref="AV8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福島県　南会津町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14948</v>
      </c>
      <c r="AM8" s="61"/>
      <c r="AN8" s="61"/>
      <c r="AO8" s="61"/>
      <c r="AP8" s="61"/>
      <c r="AQ8" s="61"/>
      <c r="AR8" s="61"/>
      <c r="AS8" s="61"/>
      <c r="AT8" s="52">
        <f>データ!$S$6</f>
        <v>886.47</v>
      </c>
      <c r="AU8" s="53"/>
      <c r="AV8" s="53"/>
      <c r="AW8" s="53"/>
      <c r="AX8" s="53"/>
      <c r="AY8" s="53"/>
      <c r="AZ8" s="53"/>
      <c r="BA8" s="53"/>
      <c r="BB8" s="54">
        <f>データ!$T$6</f>
        <v>16.86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54.7</v>
      </c>
      <c r="J10" s="53"/>
      <c r="K10" s="53"/>
      <c r="L10" s="53"/>
      <c r="M10" s="53"/>
      <c r="N10" s="53"/>
      <c r="O10" s="64"/>
      <c r="P10" s="54">
        <f>データ!$P$6</f>
        <v>98.63</v>
      </c>
      <c r="Q10" s="54"/>
      <c r="R10" s="54"/>
      <c r="S10" s="54"/>
      <c r="T10" s="54"/>
      <c r="U10" s="54"/>
      <c r="V10" s="54"/>
      <c r="W10" s="61">
        <f>データ!$Q$6</f>
        <v>4400</v>
      </c>
      <c r="X10" s="61"/>
      <c r="Y10" s="61"/>
      <c r="Z10" s="61"/>
      <c r="AA10" s="61"/>
      <c r="AB10" s="61"/>
      <c r="AC10" s="61"/>
      <c r="AD10" s="2"/>
      <c r="AE10" s="2"/>
      <c r="AF10" s="2"/>
      <c r="AG10" s="2"/>
      <c r="AH10" s="4"/>
      <c r="AI10" s="4"/>
      <c r="AJ10" s="4"/>
      <c r="AK10" s="4"/>
      <c r="AL10" s="61">
        <f>データ!$U$6</f>
        <v>14476</v>
      </c>
      <c r="AM10" s="61"/>
      <c r="AN10" s="61"/>
      <c r="AO10" s="61"/>
      <c r="AP10" s="61"/>
      <c r="AQ10" s="61"/>
      <c r="AR10" s="61"/>
      <c r="AS10" s="61"/>
      <c r="AT10" s="52">
        <f>データ!$V$6</f>
        <v>123.13</v>
      </c>
      <c r="AU10" s="53"/>
      <c r="AV10" s="53"/>
      <c r="AW10" s="53"/>
      <c r="AX10" s="53"/>
      <c r="AY10" s="53"/>
      <c r="AZ10" s="53"/>
      <c r="BA10" s="53"/>
      <c r="BB10" s="54">
        <f>データ!$W$6</f>
        <v>117.57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iPW5uIN8IH86Pnq1o8v4CAqLPB5T9mQgGFgcBsaE8dcOvT14WtC+vE9NMfmavZiyjkadAtXAqx2lyPOOp3HSQ==" saltValue="ym6tov3ssSELnPqxvGHd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73687</v>
      </c>
      <c r="D6" s="34">
        <f t="shared" si="3"/>
        <v>46</v>
      </c>
      <c r="E6" s="34">
        <f t="shared" si="3"/>
        <v>1</v>
      </c>
      <c r="F6" s="34">
        <f t="shared" si="3"/>
        <v>0</v>
      </c>
      <c r="G6" s="34">
        <f t="shared" si="3"/>
        <v>1</v>
      </c>
      <c r="H6" s="34" t="str">
        <f t="shared" si="3"/>
        <v>福島県　南会津町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54.7</v>
      </c>
      <c r="P6" s="35">
        <f t="shared" si="3"/>
        <v>98.63</v>
      </c>
      <c r="Q6" s="35">
        <f t="shared" si="3"/>
        <v>4400</v>
      </c>
      <c r="R6" s="35">
        <f t="shared" si="3"/>
        <v>14948</v>
      </c>
      <c r="S6" s="35">
        <f t="shared" si="3"/>
        <v>886.47</v>
      </c>
      <c r="T6" s="35">
        <f t="shared" si="3"/>
        <v>16.86</v>
      </c>
      <c r="U6" s="35">
        <f t="shared" si="3"/>
        <v>14476</v>
      </c>
      <c r="V6" s="35">
        <f t="shared" si="3"/>
        <v>123.13</v>
      </c>
      <c r="W6" s="35">
        <f t="shared" si="3"/>
        <v>117.57</v>
      </c>
      <c r="X6" s="36">
        <f>IF(X7="",NA(),X7)</f>
        <v>112.1</v>
      </c>
      <c r="Y6" s="36">
        <f t="shared" ref="Y6:AG6" si="4">IF(Y7="",NA(),Y7)</f>
        <v>110.25</v>
      </c>
      <c r="Z6" s="36">
        <f t="shared" si="4"/>
        <v>102.57</v>
      </c>
      <c r="AA6" s="36">
        <f t="shared" si="4"/>
        <v>103.63</v>
      </c>
      <c r="AB6" s="36">
        <f t="shared" si="4"/>
        <v>103.87</v>
      </c>
      <c r="AC6" s="36">
        <f t="shared" si="4"/>
        <v>107.95</v>
      </c>
      <c r="AD6" s="36">
        <f t="shared" si="4"/>
        <v>110.05</v>
      </c>
      <c r="AE6" s="36">
        <f t="shared" si="4"/>
        <v>108.87</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2.64</v>
      </c>
      <c r="AP6" s="36">
        <f t="shared" si="5"/>
        <v>3.16</v>
      </c>
      <c r="AQ6" s="36">
        <f t="shared" si="5"/>
        <v>11.94</v>
      </c>
      <c r="AR6" s="36">
        <f t="shared" si="5"/>
        <v>11</v>
      </c>
      <c r="AS6" s="35" t="str">
        <f>IF(AS7="","",IF(AS7="-","【-】","【"&amp;SUBSTITUTE(TEXT(AS7,"#,##0.00"),"-","△")&amp;"】"))</f>
        <v>【1.15】</v>
      </c>
      <c r="AT6" s="36">
        <f>IF(AT7="",NA(),AT7)</f>
        <v>246.52</v>
      </c>
      <c r="AU6" s="36">
        <f t="shared" ref="AU6:BC6" si="6">IF(AU7="",NA(),AU7)</f>
        <v>103.84</v>
      </c>
      <c r="AV6" s="36">
        <f t="shared" si="6"/>
        <v>120.34</v>
      </c>
      <c r="AW6" s="36">
        <f t="shared" si="6"/>
        <v>120.57</v>
      </c>
      <c r="AX6" s="36">
        <f t="shared" si="6"/>
        <v>114.65</v>
      </c>
      <c r="AY6" s="36">
        <f t="shared" si="6"/>
        <v>371.89</v>
      </c>
      <c r="AZ6" s="36">
        <f t="shared" si="6"/>
        <v>359.47</v>
      </c>
      <c r="BA6" s="36">
        <f t="shared" si="6"/>
        <v>369.69</v>
      </c>
      <c r="BB6" s="36">
        <f t="shared" si="6"/>
        <v>362.93</v>
      </c>
      <c r="BC6" s="36">
        <f t="shared" si="6"/>
        <v>371.81</v>
      </c>
      <c r="BD6" s="35" t="str">
        <f>IF(BD7="","",IF(BD7="-","【-】","【"&amp;SUBSTITUTE(TEXT(BD7,"#,##0.00"),"-","△")&amp;"】"))</f>
        <v>【260.31】</v>
      </c>
      <c r="BE6" s="36">
        <f>IF(BE7="",NA(),BE7)</f>
        <v>737.43</v>
      </c>
      <c r="BF6" s="36">
        <f t="shared" ref="BF6:BN6" si="7">IF(BF7="",NA(),BF7)</f>
        <v>948.03</v>
      </c>
      <c r="BG6" s="36">
        <f t="shared" si="7"/>
        <v>940.23</v>
      </c>
      <c r="BH6" s="36">
        <f t="shared" si="7"/>
        <v>928.17</v>
      </c>
      <c r="BI6" s="36">
        <f t="shared" si="7"/>
        <v>982.14</v>
      </c>
      <c r="BJ6" s="36">
        <f t="shared" si="7"/>
        <v>483.11</v>
      </c>
      <c r="BK6" s="36">
        <f t="shared" si="7"/>
        <v>401.79</v>
      </c>
      <c r="BL6" s="36">
        <f t="shared" si="7"/>
        <v>402.99</v>
      </c>
      <c r="BM6" s="36">
        <f t="shared" si="7"/>
        <v>439.05</v>
      </c>
      <c r="BN6" s="36">
        <f t="shared" si="7"/>
        <v>465.85</v>
      </c>
      <c r="BO6" s="35" t="str">
        <f>IF(BO7="","",IF(BO7="-","【-】","【"&amp;SUBSTITUTE(TEXT(BO7,"#,##0.00"),"-","△")&amp;"】"))</f>
        <v>【275.67】</v>
      </c>
      <c r="BP6" s="36">
        <f>IF(BP7="",NA(),BP7)</f>
        <v>109.06</v>
      </c>
      <c r="BQ6" s="36">
        <f t="shared" ref="BQ6:BY6" si="8">IF(BQ7="",NA(),BQ7)</f>
        <v>98.52</v>
      </c>
      <c r="BR6" s="36">
        <f t="shared" si="8"/>
        <v>96.45</v>
      </c>
      <c r="BS6" s="36">
        <f t="shared" si="8"/>
        <v>96.39</v>
      </c>
      <c r="BT6" s="36">
        <f t="shared" si="8"/>
        <v>95.32</v>
      </c>
      <c r="BU6" s="36">
        <f t="shared" si="8"/>
        <v>93.28</v>
      </c>
      <c r="BV6" s="36">
        <f t="shared" si="8"/>
        <v>100.12</v>
      </c>
      <c r="BW6" s="36">
        <f t="shared" si="8"/>
        <v>98.66</v>
      </c>
      <c r="BX6" s="36">
        <f t="shared" si="8"/>
        <v>95.26</v>
      </c>
      <c r="BY6" s="36">
        <f t="shared" si="8"/>
        <v>92.39</v>
      </c>
      <c r="BZ6" s="35" t="str">
        <f>IF(BZ7="","",IF(BZ7="-","【-】","【"&amp;SUBSTITUTE(TEXT(BZ7,"#,##0.00"),"-","△")&amp;"】"))</f>
        <v>【100.05】</v>
      </c>
      <c r="CA6" s="36">
        <f>IF(CA7="",NA(),CA7)</f>
        <v>203.36</v>
      </c>
      <c r="CB6" s="36">
        <f t="shared" ref="CB6:CJ6" si="9">IF(CB7="",NA(),CB7)</f>
        <v>231.22</v>
      </c>
      <c r="CC6" s="36">
        <f t="shared" si="9"/>
        <v>236.51</v>
      </c>
      <c r="CD6" s="36">
        <f t="shared" si="9"/>
        <v>236.16</v>
      </c>
      <c r="CE6" s="36">
        <f t="shared" si="9"/>
        <v>232.76</v>
      </c>
      <c r="CF6" s="36">
        <f t="shared" si="9"/>
        <v>208.29</v>
      </c>
      <c r="CG6" s="36">
        <f t="shared" si="9"/>
        <v>174.97</v>
      </c>
      <c r="CH6" s="36">
        <f t="shared" si="9"/>
        <v>178.59</v>
      </c>
      <c r="CI6" s="36">
        <f t="shared" si="9"/>
        <v>192.82</v>
      </c>
      <c r="CJ6" s="36">
        <f t="shared" si="9"/>
        <v>192.98</v>
      </c>
      <c r="CK6" s="35" t="str">
        <f>IF(CK7="","",IF(CK7="-","【-】","【"&amp;SUBSTITUTE(TEXT(CK7,"#,##0.00"),"-","△")&amp;"】"))</f>
        <v>【166.40】</v>
      </c>
      <c r="CL6" s="36">
        <f>IF(CL7="",NA(),CL7)</f>
        <v>63.36</v>
      </c>
      <c r="CM6" s="36">
        <f t="shared" ref="CM6:CU6" si="10">IF(CM7="",NA(),CM7)</f>
        <v>38.96</v>
      </c>
      <c r="CN6" s="36">
        <f t="shared" si="10"/>
        <v>38.549999999999997</v>
      </c>
      <c r="CO6" s="36">
        <f t="shared" si="10"/>
        <v>36.479999999999997</v>
      </c>
      <c r="CP6" s="36">
        <f t="shared" si="10"/>
        <v>37.67</v>
      </c>
      <c r="CQ6" s="36">
        <f t="shared" si="10"/>
        <v>49.32</v>
      </c>
      <c r="CR6" s="36">
        <f t="shared" si="10"/>
        <v>55.63</v>
      </c>
      <c r="CS6" s="36">
        <f t="shared" si="10"/>
        <v>55.03</v>
      </c>
      <c r="CT6" s="36">
        <f t="shared" si="10"/>
        <v>54.05</v>
      </c>
      <c r="CU6" s="36">
        <f t="shared" si="10"/>
        <v>54.43</v>
      </c>
      <c r="CV6" s="35" t="str">
        <f>IF(CV7="","",IF(CV7="-","【-】","【"&amp;SUBSTITUTE(TEXT(CV7,"#,##0.00"),"-","△")&amp;"】"))</f>
        <v>【60.69】</v>
      </c>
      <c r="CW6" s="36">
        <f>IF(CW7="",NA(),CW7)</f>
        <v>74.13</v>
      </c>
      <c r="CX6" s="36">
        <f t="shared" ref="CX6:DF6" si="11">IF(CX7="",NA(),CX7)</f>
        <v>74.680000000000007</v>
      </c>
      <c r="CY6" s="36">
        <f t="shared" si="11"/>
        <v>73.650000000000006</v>
      </c>
      <c r="CZ6" s="36">
        <f t="shared" si="11"/>
        <v>76.56</v>
      </c>
      <c r="DA6" s="36">
        <f t="shared" si="11"/>
        <v>71.040000000000006</v>
      </c>
      <c r="DB6" s="36">
        <f t="shared" si="11"/>
        <v>79.34</v>
      </c>
      <c r="DC6" s="36">
        <f t="shared" si="11"/>
        <v>82.04</v>
      </c>
      <c r="DD6" s="36">
        <f t="shared" si="11"/>
        <v>81.900000000000006</v>
      </c>
      <c r="DE6" s="36">
        <f t="shared" si="11"/>
        <v>80.510000000000005</v>
      </c>
      <c r="DF6" s="36">
        <f t="shared" si="11"/>
        <v>79.44</v>
      </c>
      <c r="DG6" s="35" t="str">
        <f>IF(DG7="","",IF(DG7="-","【-】","【"&amp;SUBSTITUTE(TEXT(DG7,"#,##0.00"),"-","△")&amp;"】"))</f>
        <v>【89.82】</v>
      </c>
      <c r="DH6" s="36">
        <f>IF(DH7="",NA(),DH7)</f>
        <v>48.27</v>
      </c>
      <c r="DI6" s="36">
        <f t="shared" ref="DI6:DQ6" si="12">IF(DI7="",NA(),DI7)</f>
        <v>49.54</v>
      </c>
      <c r="DJ6" s="36">
        <f t="shared" si="12"/>
        <v>51.22</v>
      </c>
      <c r="DK6" s="36">
        <f t="shared" si="12"/>
        <v>53.02</v>
      </c>
      <c r="DL6" s="36">
        <f t="shared" si="12"/>
        <v>54.81</v>
      </c>
      <c r="DM6" s="36">
        <f t="shared" si="12"/>
        <v>48.3</v>
      </c>
      <c r="DN6" s="36">
        <f t="shared" si="12"/>
        <v>48.05</v>
      </c>
      <c r="DO6" s="36">
        <f t="shared" si="12"/>
        <v>48.87</v>
      </c>
      <c r="DP6" s="36">
        <f t="shared" si="12"/>
        <v>49.12</v>
      </c>
      <c r="DQ6" s="36">
        <f t="shared" si="12"/>
        <v>49.39</v>
      </c>
      <c r="DR6" s="35" t="str">
        <f>IF(DR7="","",IF(DR7="-","【-】","【"&amp;SUBSTITUTE(TEXT(DR7,"#,##0.00"),"-","△")&amp;"】"))</f>
        <v>【50.19】</v>
      </c>
      <c r="DS6" s="35">
        <f>IF(DS7="",NA(),DS7)</f>
        <v>0</v>
      </c>
      <c r="DT6" s="36">
        <f t="shared" ref="DT6:EB6" si="13">IF(DT7="",NA(),DT7)</f>
        <v>22.54</v>
      </c>
      <c r="DU6" s="36">
        <f t="shared" si="13"/>
        <v>22.43</v>
      </c>
      <c r="DV6" s="36">
        <f t="shared" si="13"/>
        <v>22.35</v>
      </c>
      <c r="DW6" s="36">
        <f t="shared" si="13"/>
        <v>22.33</v>
      </c>
      <c r="DX6" s="36">
        <f t="shared" si="13"/>
        <v>12.43</v>
      </c>
      <c r="DY6" s="36">
        <f t="shared" si="13"/>
        <v>13.39</v>
      </c>
      <c r="DZ6" s="36">
        <f t="shared" si="13"/>
        <v>14.85</v>
      </c>
      <c r="EA6" s="36">
        <f t="shared" si="13"/>
        <v>16.760000000000002</v>
      </c>
      <c r="EB6" s="36">
        <f t="shared" si="13"/>
        <v>18.57</v>
      </c>
      <c r="EC6" s="35" t="str">
        <f>IF(EC7="","",IF(EC7="-","【-】","【"&amp;SUBSTITUTE(TEXT(EC7,"#,##0.00"),"-","△")&amp;"】"))</f>
        <v>【20.63】</v>
      </c>
      <c r="ED6" s="36">
        <f>IF(ED7="",NA(),ED7)</f>
        <v>0.4</v>
      </c>
      <c r="EE6" s="36">
        <f t="shared" ref="EE6:EM6" si="14">IF(EE7="",NA(),EE7)</f>
        <v>2.3199999999999998</v>
      </c>
      <c r="EF6" s="36">
        <f t="shared" si="14"/>
        <v>2.34</v>
      </c>
      <c r="EG6" s="36">
        <f t="shared" si="14"/>
        <v>3.18</v>
      </c>
      <c r="EH6" s="36">
        <f t="shared" si="14"/>
        <v>1.32</v>
      </c>
      <c r="EI6" s="36">
        <f t="shared" si="14"/>
        <v>0.46</v>
      </c>
      <c r="EJ6" s="36">
        <f t="shared" si="14"/>
        <v>0.54</v>
      </c>
      <c r="EK6" s="36">
        <f t="shared" si="14"/>
        <v>0.5</v>
      </c>
      <c r="EL6" s="36">
        <f t="shared" si="14"/>
        <v>0.42</v>
      </c>
      <c r="EM6" s="36">
        <f t="shared" si="14"/>
        <v>0.44</v>
      </c>
      <c r="EN6" s="35" t="str">
        <f>IF(EN7="","",IF(EN7="-","【-】","【"&amp;SUBSTITUTE(TEXT(EN7,"#,##0.00"),"-","△")&amp;"】"))</f>
        <v>【0.69】</v>
      </c>
    </row>
    <row r="7" spans="1:144" s="37" customFormat="1">
      <c r="A7" s="29"/>
      <c r="B7" s="38">
        <v>2020</v>
      </c>
      <c r="C7" s="38">
        <v>73687</v>
      </c>
      <c r="D7" s="38">
        <v>46</v>
      </c>
      <c r="E7" s="38">
        <v>1</v>
      </c>
      <c r="F7" s="38">
        <v>0</v>
      </c>
      <c r="G7" s="38">
        <v>1</v>
      </c>
      <c r="H7" s="38" t="s">
        <v>93</v>
      </c>
      <c r="I7" s="38" t="s">
        <v>94</v>
      </c>
      <c r="J7" s="38" t="s">
        <v>95</v>
      </c>
      <c r="K7" s="38" t="s">
        <v>96</v>
      </c>
      <c r="L7" s="38" t="s">
        <v>97</v>
      </c>
      <c r="M7" s="38" t="s">
        <v>98</v>
      </c>
      <c r="N7" s="39" t="s">
        <v>99</v>
      </c>
      <c r="O7" s="39">
        <v>54.7</v>
      </c>
      <c r="P7" s="39">
        <v>98.63</v>
      </c>
      <c r="Q7" s="39">
        <v>4400</v>
      </c>
      <c r="R7" s="39">
        <v>14948</v>
      </c>
      <c r="S7" s="39">
        <v>886.47</v>
      </c>
      <c r="T7" s="39">
        <v>16.86</v>
      </c>
      <c r="U7" s="39">
        <v>14476</v>
      </c>
      <c r="V7" s="39">
        <v>123.13</v>
      </c>
      <c r="W7" s="39">
        <v>117.57</v>
      </c>
      <c r="X7" s="39">
        <v>112.1</v>
      </c>
      <c r="Y7" s="39">
        <v>110.25</v>
      </c>
      <c r="Z7" s="39">
        <v>102.57</v>
      </c>
      <c r="AA7" s="39">
        <v>103.63</v>
      </c>
      <c r="AB7" s="39">
        <v>103.87</v>
      </c>
      <c r="AC7" s="39">
        <v>107.95</v>
      </c>
      <c r="AD7" s="39">
        <v>110.05</v>
      </c>
      <c r="AE7" s="39">
        <v>108.87</v>
      </c>
      <c r="AF7" s="39">
        <v>108.46</v>
      </c>
      <c r="AG7" s="39">
        <v>109.02</v>
      </c>
      <c r="AH7" s="39">
        <v>110.27</v>
      </c>
      <c r="AI7" s="39">
        <v>0</v>
      </c>
      <c r="AJ7" s="39">
        <v>0</v>
      </c>
      <c r="AK7" s="39">
        <v>0</v>
      </c>
      <c r="AL7" s="39">
        <v>0</v>
      </c>
      <c r="AM7" s="39">
        <v>0</v>
      </c>
      <c r="AN7" s="39">
        <v>12.44</v>
      </c>
      <c r="AO7" s="39">
        <v>2.64</v>
      </c>
      <c r="AP7" s="39">
        <v>3.16</v>
      </c>
      <c r="AQ7" s="39">
        <v>11.94</v>
      </c>
      <c r="AR7" s="39">
        <v>11</v>
      </c>
      <c r="AS7" s="39">
        <v>1.1499999999999999</v>
      </c>
      <c r="AT7" s="39">
        <v>246.52</v>
      </c>
      <c r="AU7" s="39">
        <v>103.84</v>
      </c>
      <c r="AV7" s="39">
        <v>120.34</v>
      </c>
      <c r="AW7" s="39">
        <v>120.57</v>
      </c>
      <c r="AX7" s="39">
        <v>114.65</v>
      </c>
      <c r="AY7" s="39">
        <v>371.89</v>
      </c>
      <c r="AZ7" s="39">
        <v>359.47</v>
      </c>
      <c r="BA7" s="39">
        <v>369.69</v>
      </c>
      <c r="BB7" s="39">
        <v>362.93</v>
      </c>
      <c r="BC7" s="39">
        <v>371.81</v>
      </c>
      <c r="BD7" s="39">
        <v>260.31</v>
      </c>
      <c r="BE7" s="39">
        <v>737.43</v>
      </c>
      <c r="BF7" s="39">
        <v>948.03</v>
      </c>
      <c r="BG7" s="39">
        <v>940.23</v>
      </c>
      <c r="BH7" s="39">
        <v>928.17</v>
      </c>
      <c r="BI7" s="39">
        <v>982.14</v>
      </c>
      <c r="BJ7" s="39">
        <v>483.11</v>
      </c>
      <c r="BK7" s="39">
        <v>401.79</v>
      </c>
      <c r="BL7" s="39">
        <v>402.99</v>
      </c>
      <c r="BM7" s="39">
        <v>439.05</v>
      </c>
      <c r="BN7" s="39">
        <v>465.85</v>
      </c>
      <c r="BO7" s="39">
        <v>275.67</v>
      </c>
      <c r="BP7" s="39">
        <v>109.06</v>
      </c>
      <c r="BQ7" s="39">
        <v>98.52</v>
      </c>
      <c r="BR7" s="39">
        <v>96.45</v>
      </c>
      <c r="BS7" s="39">
        <v>96.39</v>
      </c>
      <c r="BT7" s="39">
        <v>95.32</v>
      </c>
      <c r="BU7" s="39">
        <v>93.28</v>
      </c>
      <c r="BV7" s="39">
        <v>100.12</v>
      </c>
      <c r="BW7" s="39">
        <v>98.66</v>
      </c>
      <c r="BX7" s="39">
        <v>95.26</v>
      </c>
      <c r="BY7" s="39">
        <v>92.39</v>
      </c>
      <c r="BZ7" s="39">
        <v>100.05</v>
      </c>
      <c r="CA7" s="39">
        <v>203.36</v>
      </c>
      <c r="CB7" s="39">
        <v>231.22</v>
      </c>
      <c r="CC7" s="39">
        <v>236.51</v>
      </c>
      <c r="CD7" s="39">
        <v>236.16</v>
      </c>
      <c r="CE7" s="39">
        <v>232.76</v>
      </c>
      <c r="CF7" s="39">
        <v>208.29</v>
      </c>
      <c r="CG7" s="39">
        <v>174.97</v>
      </c>
      <c r="CH7" s="39">
        <v>178.59</v>
      </c>
      <c r="CI7" s="39">
        <v>192.82</v>
      </c>
      <c r="CJ7" s="39">
        <v>192.98</v>
      </c>
      <c r="CK7" s="39">
        <v>166.4</v>
      </c>
      <c r="CL7" s="39">
        <v>63.36</v>
      </c>
      <c r="CM7" s="39">
        <v>38.96</v>
      </c>
      <c r="CN7" s="39">
        <v>38.549999999999997</v>
      </c>
      <c r="CO7" s="39">
        <v>36.479999999999997</v>
      </c>
      <c r="CP7" s="39">
        <v>37.67</v>
      </c>
      <c r="CQ7" s="39">
        <v>49.32</v>
      </c>
      <c r="CR7" s="39">
        <v>55.63</v>
      </c>
      <c r="CS7" s="39">
        <v>55.03</v>
      </c>
      <c r="CT7" s="39">
        <v>54.05</v>
      </c>
      <c r="CU7" s="39">
        <v>54.43</v>
      </c>
      <c r="CV7" s="39">
        <v>60.69</v>
      </c>
      <c r="CW7" s="39">
        <v>74.13</v>
      </c>
      <c r="CX7" s="39">
        <v>74.680000000000007</v>
      </c>
      <c r="CY7" s="39">
        <v>73.650000000000006</v>
      </c>
      <c r="CZ7" s="39">
        <v>76.56</v>
      </c>
      <c r="DA7" s="39">
        <v>71.040000000000006</v>
      </c>
      <c r="DB7" s="39">
        <v>79.34</v>
      </c>
      <c r="DC7" s="39">
        <v>82.04</v>
      </c>
      <c r="DD7" s="39">
        <v>81.900000000000006</v>
      </c>
      <c r="DE7" s="39">
        <v>80.510000000000005</v>
      </c>
      <c r="DF7" s="39">
        <v>79.44</v>
      </c>
      <c r="DG7" s="39">
        <v>89.82</v>
      </c>
      <c r="DH7" s="39">
        <v>48.27</v>
      </c>
      <c r="DI7" s="39">
        <v>49.54</v>
      </c>
      <c r="DJ7" s="39">
        <v>51.22</v>
      </c>
      <c r="DK7" s="39">
        <v>53.02</v>
      </c>
      <c r="DL7" s="39">
        <v>54.81</v>
      </c>
      <c r="DM7" s="39">
        <v>48.3</v>
      </c>
      <c r="DN7" s="39">
        <v>48.05</v>
      </c>
      <c r="DO7" s="39">
        <v>48.87</v>
      </c>
      <c r="DP7" s="39">
        <v>49.12</v>
      </c>
      <c r="DQ7" s="39">
        <v>49.39</v>
      </c>
      <c r="DR7" s="39">
        <v>50.19</v>
      </c>
      <c r="DS7" s="39">
        <v>0</v>
      </c>
      <c r="DT7" s="39">
        <v>22.54</v>
      </c>
      <c r="DU7" s="39">
        <v>22.43</v>
      </c>
      <c r="DV7" s="39">
        <v>22.35</v>
      </c>
      <c r="DW7" s="39">
        <v>22.33</v>
      </c>
      <c r="DX7" s="39">
        <v>12.43</v>
      </c>
      <c r="DY7" s="39">
        <v>13.39</v>
      </c>
      <c r="DZ7" s="39">
        <v>14.85</v>
      </c>
      <c r="EA7" s="39">
        <v>16.760000000000002</v>
      </c>
      <c r="EB7" s="39">
        <v>18.57</v>
      </c>
      <c r="EC7" s="39">
        <v>20.63</v>
      </c>
      <c r="ED7" s="39">
        <v>0.4</v>
      </c>
      <c r="EE7" s="39">
        <v>2.3199999999999998</v>
      </c>
      <c r="EF7" s="39">
        <v>2.34</v>
      </c>
      <c r="EG7" s="39">
        <v>3.18</v>
      </c>
      <c r="EH7" s="39">
        <v>1.32</v>
      </c>
      <c r="EI7" s="39">
        <v>0.46</v>
      </c>
      <c r="EJ7" s="39">
        <v>0.54</v>
      </c>
      <c r="EK7" s="39">
        <v>0.5</v>
      </c>
      <c r="EL7" s="39">
        <v>0.42</v>
      </c>
      <c r="EM7" s="39">
        <v>0.44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