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4.6.103\redirect$\0625\My Documents\My Videos\経営分析\"/>
    </mc:Choice>
  </mc:AlternateContent>
  <workbookProtection workbookAlgorithmName="SHA-512" workbookHashValue="xx7v36bAE5OhWOTN9oSo7Md0G0SxhafbInIM8R+5UD7Cn3Nute5s/CP5n+F/aecGAaamZ8Y3NaB5Z5IWR2198g==" workbookSaltValue="oaO5/3xCiYsfLnnumEMD0Q==" workbookSpinCount="100000" lockStructure="1"/>
  <bookViews>
    <workbookView xWindow="0" yWindow="0" windowWidth="17370" windowHeight="41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<sst xmlns="http://schemas.openxmlformats.org/spreadsheetml/2006/main" count="228" uniqueCount="115">
  <si>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</si>
  <si>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</si>
  <si>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</si>
  <si>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</si>
  <si>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</si>
  <si>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</si>
  <si>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</si>
  <si>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</si>
  <si>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</si>
  <si>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</si>
  <si>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</si>
  <si>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</si>
  <si>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</si>
  <si>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</si>
  <si>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</si>
  <si>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</si>
  <si>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</si>
  <si>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</si>
  <si>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</si>
  <si>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</si>
  <si>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</si>
  <si>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</si>
  <si>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</si>
  <si>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</si>
  <si>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</si>
  <si>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</si>
  <si>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</si>
  <si>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</si>
  <si>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</si>
  <si>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</si>
  <si>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</si>
  <si>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</si>
  <si>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</si>
  <si>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</si>
  <si>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</si>
  <si>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</si>
  <si>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</si>
  <si>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</si>
  <si>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</si>
  <si>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</si>
  <si>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</si>
  <si>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</si>
  <si>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</si>
  <si>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</si>
  <si>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</si>
  <si>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</si>
  <si>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</si>
  <si>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</si>
  <si>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</si>
  <si>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</si>
  <si>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</si>
  <si>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</si>
  <si>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</si>
  <si>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</si>
  <si>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</si>
  <si>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</si>
  <si>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</si>
  <si>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</si>
  <si>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</si>
  <si>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</si>
  <si>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</si>
  <si>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</si>
  <si>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</si>
  <si>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</si>
  <si>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</si>
  <si>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</si>
  <si>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</si>
  <si>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</si>
  <si>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</si>
  <si>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</si>
  <si>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</si>
  <si>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</si>
  <si>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</si>
  <si>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</si>
  <si>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</si>
  <si>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</si>
  <si>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</si>
  <si>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</si>
  <si>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</si>
  <si>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</si>
  <si>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</si>
  <si>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</si>
  <si>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</si>
  <si>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</si>
  <si>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</si>
  <si>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</si>
  <si>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</si>
  <si>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</si>
  <si>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</si>
  <si>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</si>
  <si>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</si>
  <si>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</si>
  <si>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</si>
  <si>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伊達市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</si>
  <si>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</si>
  <si>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</si>
  <si>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</si>
  <si>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</si>
  <si>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</si>
  <si>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</si>
  <si>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</si>
  <si>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</si>
  <si>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</si>
  <si>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</si>
  <si>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</si>
  <si>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</si>
  <si>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</si>
  <si>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</si>
  <si>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</si>
  <si>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</si>
  <si>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</si>
  <si>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</si>
  <si>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①資産の老朽化度合は、他団体よりは低いものの、年々数値は悪化しているため、管路経年化率や管路更新率の状況を踏まえ、投資計画等の精査が必要と考えています。
②管路経年化率は、他団体よりは低いものの、昭和60年代～平成10年ごろにかけて布設した、全体の約半数の管が今後20年で老朽化を迎えることから、事業費の平準化を図り、計画的かつ効率的な更新が必要と考えています。
③管路更新率は、耐用年数を経過した老朽管が少ないため数値が低くなっている。各管の耐震性や今
後の更新投資の見通しを含め、計画的かつ効率的な更新が必要と考えています。</t>
    <phoneticPr fontId="4"/>
  </si>
  <si>
    <t>①経常収支比率は、引き続き100％を上回り、黒字経営が続いているものの、水需要の減少に伴う収入減少が見込まれることから、経費抑制等の継続による同水準の維持が必要であると考えています。
②累積欠損金はありませんが、上記同様、水需要の減少に伴う収入減少が見込まれるため、欠損金が生じぬよう経費抑制等が必要であると考えています。
③流動負債に対する流動資産が200％を上回っていることから、短期的な債務に対しては問題ないと考えていますが、中長期経営のためには、他団体平均値である約300％の流動比率が必要と考えています。
④拡張から維持への移行により、企業債残高を年々減少でき、改善してきていますが、今後老朽管の更新に伴う計画的な企業債活用が必要と考えています。
⑤料金回収率及び⑥給水原価は、経費抑制等の継続により数値を改善することができましたが、原価は依然高い水準にあるため、さらなる経費の抑制等が必要と考えています。
⑦配水能力に対する平均配水量の割合である当該数値は、類似団体と比較しても高い比率となっていますが、将来の給水人口の減少等を踏まえ、さらなる施設の適正規模の検討を考えています。
⑧有収率は、無収水量の減少により改善されておりますが、さらなる有収率向上のための対策が必要と考えています。</t>
    <rPh sb="181" eb="183">
      <t>ウワマワ</t>
    </rPh>
    <rPh sb="505" eb="507">
      <t>スイリョウ</t>
    </rPh>
    <rPh sb="508" eb="510">
      <t>ゲンショウ</t>
    </rPh>
    <rPh sb="513" eb="515">
      <t>カイゼン</t>
    </rPh>
    <phoneticPr fontId="4"/>
  </si>
  <si>
    <t>　本市の水道事業は、今後のさらなる人口減少、節水意識の向上による水需要の減少による収入減少が予測されることから、経営の効率化などによる経費の抑制と資金確保などの対策を講じなければならないと考えています。
　さらに、水道施設の老朽化が年々進み、更新費用も多額になると予測していることから、経営に与える影響等を踏まえた分析を行いながら、今後の更新投資計画の策定と事業費の平準化を計画的かつ効率的に進めなければならないものと考えてい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</si>
</sst>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0.33</c:v>
                </c:pt>
                <c:pt idx="1">
                  <c:v>0.52</c:v>
                </c:pt>
                <c:pt idx="2">
                  <c:v>0.41</c:v>
                </c:pt>
                <c:pt idx="3">
                  <c:v>0.15</c:v>
                </c:pt>
                <c:pt idx="4">
                  <c:v>0.3</c:v>
                </c:pt>
              </c:numCache>
            </c:numRef>
          </c:val>
          <c:extLst>
            <c:ext xmlns:c16="http://schemas.microsoft.com/office/drawing/2014/chart" uri="{C3380CC4-5D6E-409C-BE32-E72D297353CC}">
              <c16:uniqueId val="{00000000-2F26-4363-9792-308C84B5344F}"/>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2F26-4363-9792-308C84B5344F}"/>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71.17</c:v>
                </c:pt>
                <c:pt idx="1">
                  <c:v>71.3</c:v>
                </c:pt>
                <c:pt idx="2">
                  <c:v>71.459999999999994</c:v>
                </c:pt>
                <c:pt idx="3">
                  <c:v>71.459999999999994</c:v>
                </c:pt>
                <c:pt idx="4">
                  <c:v>70.94</c:v>
                </c:pt>
              </c:numCache>
            </c:numRef>
          </c:val>
          <c:extLst>
            <c:ext xmlns:c16="http://schemas.microsoft.com/office/drawing/2014/chart" uri="{C3380CC4-5D6E-409C-BE32-E72D297353CC}">
              <c16:uniqueId val="{00000000-6D66-4CE9-8F63-1AEDDC20E9F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6D66-4CE9-8F63-1AEDDC20E9F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87.5</c:v>
                </c:pt>
                <c:pt idx="1">
                  <c:v>87.12</c:v>
                </c:pt>
                <c:pt idx="2">
                  <c:v>87.12</c:v>
                </c:pt>
                <c:pt idx="3">
                  <c:v>86.82</c:v>
                </c:pt>
                <c:pt idx="4">
                  <c:v>87.98</c:v>
                </c:pt>
              </c:numCache>
            </c:numRef>
          </c:val>
          <c:extLst>
            <c:ext xmlns:c16="http://schemas.microsoft.com/office/drawing/2014/chart" uri="{C3380CC4-5D6E-409C-BE32-E72D297353CC}">
              <c16:uniqueId val="{00000000-BC2E-4653-B5B9-4366867BC84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BC2E-4653-B5B9-4366867BC84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108.39</c:v>
                </c:pt>
                <c:pt idx="1">
                  <c:v>108.09</c:v>
                </c:pt>
                <c:pt idx="2">
                  <c:v>105.84</c:v>
                </c:pt>
                <c:pt idx="3">
                  <c:v>109.82</c:v>
                </c:pt>
                <c:pt idx="4">
                  <c:v>110.46</c:v>
                </c:pt>
              </c:numCache>
            </c:numRef>
          </c:val>
          <c:extLst>
            <c:ext xmlns:c16="http://schemas.microsoft.com/office/drawing/2014/chart" uri="{C3380CC4-5D6E-409C-BE32-E72D297353CC}">
              <c16:uniqueId val="{00000000-BF27-47F4-BEA2-8A88CD13E00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BF27-47F4-BEA2-8A88CD13E00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39.49</c:v>
                </c:pt>
                <c:pt idx="1">
                  <c:v>41.16</c:v>
                </c:pt>
                <c:pt idx="2">
                  <c:v>43.04</c:v>
                </c:pt>
                <c:pt idx="3">
                  <c:v>45.04</c:v>
                </c:pt>
                <c:pt idx="4">
                  <c:v>46.65</c:v>
                </c:pt>
              </c:numCache>
            </c:numRef>
          </c:val>
          <c:extLst>
            <c:ext xmlns:c16="http://schemas.microsoft.com/office/drawing/2014/chart" uri="{C3380CC4-5D6E-409C-BE32-E72D297353CC}">
              <c16:uniqueId val="{00000000-53E7-46FF-B4C2-6C0E0697E03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53E7-46FF-B4C2-6C0E0697E03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4.55</c:v>
                </c:pt>
                <c:pt idx="1">
                  <c:v>4.83</c:v>
                </c:pt>
                <c:pt idx="2">
                  <c:v>6.7</c:v>
                </c:pt>
                <c:pt idx="3">
                  <c:v>7.09</c:v>
                </c:pt>
                <c:pt idx="4">
                  <c:v>3.23</c:v>
                </c:pt>
              </c:numCache>
            </c:numRef>
          </c:val>
          <c:extLst>
            <c:ext xmlns:c16="http://schemas.microsoft.com/office/drawing/2014/chart" uri="{C3380CC4-5D6E-409C-BE32-E72D297353CC}">
              <c16:uniqueId val="{00000000-910D-4B69-B8DE-1F1BDD20264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910D-4B69-B8DE-1F1BDD20264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CBD-4A36-A947-762723401FE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ACBD-4A36-A947-762723401FE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144.91</c:v>
                </c:pt>
                <c:pt idx="1">
                  <c:v>156.93</c:v>
                </c:pt>
                <c:pt idx="2">
                  <c:v>173.42</c:v>
                </c:pt>
                <c:pt idx="3">
                  <c:v>197.42</c:v>
                </c:pt>
                <c:pt idx="4">
                  <c:v>224.01</c:v>
                </c:pt>
              </c:numCache>
            </c:numRef>
          </c:val>
          <c:extLst>
            <c:ext xmlns:c16="http://schemas.microsoft.com/office/drawing/2014/chart" uri="{C3380CC4-5D6E-409C-BE32-E72D297353CC}">
              <c16:uniqueId val="{00000000-858E-4C42-B2FE-09CA620AAB7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858E-4C42-B2FE-09CA620AAB7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401.75</c:v>
                </c:pt>
                <c:pt idx="1">
                  <c:v>377.75</c:v>
                </c:pt>
                <c:pt idx="2">
                  <c:v>348.19</c:v>
                </c:pt>
                <c:pt idx="3">
                  <c:v>319.91000000000003</c:v>
                </c:pt>
                <c:pt idx="4">
                  <c:v>296.29000000000002</c:v>
                </c:pt>
              </c:numCache>
            </c:numRef>
          </c:val>
          <c:extLst>
            <c:ext xmlns:c16="http://schemas.microsoft.com/office/drawing/2014/chart" uri="{C3380CC4-5D6E-409C-BE32-E72D297353CC}">
              <c16:uniqueId val="{00000000-CD0B-48E0-920A-5862C111FBA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CD0B-48E0-920A-5862C111FBA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100.34</c:v>
                </c:pt>
                <c:pt idx="1">
                  <c:v>99.27</c:v>
                </c:pt>
                <c:pt idx="2">
                  <c:v>97.21</c:v>
                </c:pt>
                <c:pt idx="3">
                  <c:v>101.47</c:v>
                </c:pt>
                <c:pt idx="4">
                  <c:v>103.14</c:v>
                </c:pt>
              </c:numCache>
            </c:numRef>
          </c:val>
          <c:extLst>
            <c:ext xmlns:c16="http://schemas.microsoft.com/office/drawing/2014/chart" uri="{C3380CC4-5D6E-409C-BE32-E72D297353CC}">
              <c16:uniqueId val="{00000000-3EC5-4010-B573-BF8BE2A6275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3EC5-4010-B573-BF8BE2A6275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271.87</c:v>
                </c:pt>
                <c:pt idx="1">
                  <c:v>275.69</c:v>
                </c:pt>
                <c:pt idx="2">
                  <c:v>282.51</c:v>
                </c:pt>
                <c:pt idx="3">
                  <c:v>270.58</c:v>
                </c:pt>
                <c:pt idx="4">
                  <c:v>267.13</c:v>
                </c:pt>
              </c:numCache>
            </c:numRef>
          </c:val>
          <c:extLst>
            <c:ext xmlns:c16="http://schemas.microsoft.com/office/drawing/2014/chart" uri="{C3380CC4-5D6E-409C-BE32-E72D297353CC}">
              <c16:uniqueId val="{00000000-04C4-470E-BA56-8FC0B3E930E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04C4-470E-BA56-8FC0B3E930E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H1" sqref="H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福島県　伊達市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59213</v>
      </c>
      <c r="AM8" s="71"/>
      <c r="AN8" s="71"/>
      <c r="AO8" s="71"/>
      <c r="AP8" s="71"/>
      <c r="AQ8" s="71"/>
      <c r="AR8" s="71"/>
      <c r="AS8" s="71"/>
      <c r="AT8" s="67">
        <f>データ!$S$6</f>
        <v>265.12</v>
      </c>
      <c r="AU8" s="68"/>
      <c r="AV8" s="68"/>
      <c r="AW8" s="68"/>
      <c r="AX8" s="68"/>
      <c r="AY8" s="68"/>
      <c r="AZ8" s="68"/>
      <c r="BA8" s="68"/>
      <c r="BB8" s="70">
        <f>データ!$T$6</f>
        <v>223.34</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71.569999999999993</v>
      </c>
      <c r="J10" s="68"/>
      <c r="K10" s="68"/>
      <c r="L10" s="68"/>
      <c r="M10" s="68"/>
      <c r="N10" s="68"/>
      <c r="O10" s="69"/>
      <c r="P10" s="70">
        <f>データ!$P$6</f>
        <v>91.75</v>
      </c>
      <c r="Q10" s="70"/>
      <c r="R10" s="70"/>
      <c r="S10" s="70"/>
      <c r="T10" s="70"/>
      <c r="U10" s="70"/>
      <c r="V10" s="70"/>
      <c r="W10" s="71">
        <f>データ!$Q$6</f>
        <v>4950</v>
      </c>
      <c r="X10" s="71"/>
      <c r="Y10" s="71"/>
      <c r="Z10" s="71"/>
      <c r="AA10" s="71"/>
      <c r="AB10" s="71"/>
      <c r="AC10" s="71"/>
      <c r="AD10" s="2"/>
      <c r="AE10" s="2"/>
      <c r="AF10" s="2"/>
      <c r="AG10" s="2"/>
      <c r="AH10" s="4"/>
      <c r="AI10" s="4"/>
      <c r="AJ10" s="4"/>
      <c r="AK10" s="4"/>
      <c r="AL10" s="71">
        <f>データ!$U$6</f>
        <v>54096</v>
      </c>
      <c r="AM10" s="71"/>
      <c r="AN10" s="71"/>
      <c r="AO10" s="71"/>
      <c r="AP10" s="71"/>
      <c r="AQ10" s="71"/>
      <c r="AR10" s="71"/>
      <c r="AS10" s="71"/>
      <c r="AT10" s="67">
        <f>データ!$V$6</f>
        <v>102.47</v>
      </c>
      <c r="AU10" s="68"/>
      <c r="AV10" s="68"/>
      <c r="AW10" s="68"/>
      <c r="AX10" s="68"/>
      <c r="AY10" s="68"/>
      <c r="AZ10" s="68"/>
      <c r="BA10" s="68"/>
      <c r="BB10" s="70">
        <f>データ!$W$6</f>
        <v>527.91999999999996</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114</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q2wEAqP1BuD1ukCVxhfjParehEDHl4O68XpFoW4Cur0zyErcREXn8oVD8YVVx0AT9zi2a+sKRQOgPLClISUE8w==" saltValue="p52oFpV/gGmlUje2yQ30c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72133</v>
      </c>
      <c r="D6" s="34">
        <f t="shared" si="3"/>
        <v>46</v>
      </c>
      <c r="E6" s="34">
        <f t="shared" si="3"/>
        <v>1</v>
      </c>
      <c r="F6" s="34">
        <f t="shared" si="3"/>
        <v>0</v>
      </c>
      <c r="G6" s="34">
        <f t="shared" si="3"/>
        <v>1</v>
      </c>
      <c r="H6" s="34" t="str">
        <f t="shared" si="3"/>
        <v>福島県　伊達市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71.569999999999993</v>
      </c>
      <c r="P6" s="35">
        <f t="shared" si="3"/>
        <v>91.75</v>
      </c>
      <c r="Q6" s="35">
        <f t="shared" si="3"/>
        <v>4950</v>
      </c>
      <c r="R6" s="35">
        <f t="shared" si="3"/>
        <v>59213</v>
      </c>
      <c r="S6" s="35">
        <f t="shared" si="3"/>
        <v>265.12</v>
      </c>
      <c r="T6" s="35">
        <f t="shared" si="3"/>
        <v>223.34</v>
      </c>
      <c r="U6" s="35">
        <f t="shared" si="3"/>
        <v>54096</v>
      </c>
      <c r="V6" s="35">
        <f t="shared" si="3"/>
        <v>102.47</v>
      </c>
      <c r="W6" s="35">
        <f t="shared" si="3"/>
        <v>527.91999999999996</v>
      </c>
      <c r="X6" s="36">
        <f>IF(X7="",NA(),X7)</f>
        <v>108.39</v>
      </c>
      <c r="Y6" s="36">
        <f t="shared" ref="Y6:AG6" si="4">IF(Y7="",NA(),Y7)</f>
        <v>108.09</v>
      </c>
      <c r="Z6" s="36">
        <f t="shared" si="4"/>
        <v>105.84</v>
      </c>
      <c r="AA6" s="36">
        <f t="shared" si="4"/>
        <v>109.82</v>
      </c>
      <c r="AB6" s="36">
        <f t="shared" si="4"/>
        <v>110.46</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144.91</v>
      </c>
      <c r="AU6" s="36">
        <f t="shared" ref="AU6:BC6" si="6">IF(AU7="",NA(),AU7)</f>
        <v>156.93</v>
      </c>
      <c r="AV6" s="36">
        <f t="shared" si="6"/>
        <v>173.42</v>
      </c>
      <c r="AW6" s="36">
        <f t="shared" si="6"/>
        <v>197.42</v>
      </c>
      <c r="AX6" s="36">
        <f t="shared" si="6"/>
        <v>224.01</v>
      </c>
      <c r="AY6" s="36">
        <f t="shared" si="6"/>
        <v>357.82</v>
      </c>
      <c r="AZ6" s="36">
        <f t="shared" si="6"/>
        <v>355.5</v>
      </c>
      <c r="BA6" s="36">
        <f t="shared" si="6"/>
        <v>349.83</v>
      </c>
      <c r="BB6" s="36">
        <f t="shared" si="6"/>
        <v>360.86</v>
      </c>
      <c r="BC6" s="36">
        <f t="shared" si="6"/>
        <v>350.79</v>
      </c>
      <c r="BD6" s="35" t="str">
        <f>IF(BD7="","",IF(BD7="-","【-】","【"&amp;SUBSTITUTE(TEXT(BD7,"#,##0.00"),"-","△")&amp;"】"))</f>
        <v>【260.31】</v>
      </c>
      <c r="BE6" s="36">
        <f>IF(BE7="",NA(),BE7)</f>
        <v>401.75</v>
      </c>
      <c r="BF6" s="36">
        <f t="shared" ref="BF6:BN6" si="7">IF(BF7="",NA(),BF7)</f>
        <v>377.75</v>
      </c>
      <c r="BG6" s="36">
        <f t="shared" si="7"/>
        <v>348.19</v>
      </c>
      <c r="BH6" s="36">
        <f t="shared" si="7"/>
        <v>319.91000000000003</v>
      </c>
      <c r="BI6" s="36">
        <f t="shared" si="7"/>
        <v>296.29000000000002</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100.34</v>
      </c>
      <c r="BQ6" s="36">
        <f t="shared" ref="BQ6:BY6" si="8">IF(BQ7="",NA(),BQ7)</f>
        <v>99.27</v>
      </c>
      <c r="BR6" s="36">
        <f t="shared" si="8"/>
        <v>97.21</v>
      </c>
      <c r="BS6" s="36">
        <f t="shared" si="8"/>
        <v>101.47</v>
      </c>
      <c r="BT6" s="36">
        <f t="shared" si="8"/>
        <v>103.14</v>
      </c>
      <c r="BU6" s="36">
        <f t="shared" si="8"/>
        <v>106.01</v>
      </c>
      <c r="BV6" s="36">
        <f t="shared" si="8"/>
        <v>104.57</v>
      </c>
      <c r="BW6" s="36">
        <f t="shared" si="8"/>
        <v>103.54</v>
      </c>
      <c r="BX6" s="36">
        <f t="shared" si="8"/>
        <v>103.32</v>
      </c>
      <c r="BY6" s="36">
        <f t="shared" si="8"/>
        <v>100.85</v>
      </c>
      <c r="BZ6" s="35" t="str">
        <f>IF(BZ7="","",IF(BZ7="-","【-】","【"&amp;SUBSTITUTE(TEXT(BZ7,"#,##0.00"),"-","△")&amp;"】"))</f>
        <v>【100.05】</v>
      </c>
      <c r="CA6" s="36">
        <f>IF(CA7="",NA(),CA7)</f>
        <v>271.87</v>
      </c>
      <c r="CB6" s="36">
        <f t="shared" ref="CB6:CJ6" si="9">IF(CB7="",NA(),CB7)</f>
        <v>275.69</v>
      </c>
      <c r="CC6" s="36">
        <f t="shared" si="9"/>
        <v>282.51</v>
      </c>
      <c r="CD6" s="36">
        <f t="shared" si="9"/>
        <v>270.58</v>
      </c>
      <c r="CE6" s="36">
        <f t="shared" si="9"/>
        <v>267.13</v>
      </c>
      <c r="CF6" s="36">
        <f t="shared" si="9"/>
        <v>162.24</v>
      </c>
      <c r="CG6" s="36">
        <f t="shared" si="9"/>
        <v>165.47</v>
      </c>
      <c r="CH6" s="36">
        <f t="shared" si="9"/>
        <v>167.46</v>
      </c>
      <c r="CI6" s="36">
        <f t="shared" si="9"/>
        <v>168.56</v>
      </c>
      <c r="CJ6" s="36">
        <f t="shared" si="9"/>
        <v>167.1</v>
      </c>
      <c r="CK6" s="35" t="str">
        <f>IF(CK7="","",IF(CK7="-","【-】","【"&amp;SUBSTITUTE(TEXT(CK7,"#,##0.00"),"-","△")&amp;"】"))</f>
        <v>【166.40】</v>
      </c>
      <c r="CL6" s="36">
        <f>IF(CL7="",NA(),CL7)</f>
        <v>71.17</v>
      </c>
      <c r="CM6" s="36">
        <f t="shared" ref="CM6:CU6" si="10">IF(CM7="",NA(),CM7)</f>
        <v>71.3</v>
      </c>
      <c r="CN6" s="36">
        <f t="shared" si="10"/>
        <v>71.459999999999994</v>
      </c>
      <c r="CO6" s="36">
        <f t="shared" si="10"/>
        <v>71.459999999999994</v>
      </c>
      <c r="CP6" s="36">
        <f t="shared" si="10"/>
        <v>70.94</v>
      </c>
      <c r="CQ6" s="36">
        <f t="shared" si="10"/>
        <v>59.11</v>
      </c>
      <c r="CR6" s="36">
        <f t="shared" si="10"/>
        <v>59.74</v>
      </c>
      <c r="CS6" s="36">
        <f t="shared" si="10"/>
        <v>59.46</v>
      </c>
      <c r="CT6" s="36">
        <f t="shared" si="10"/>
        <v>59.51</v>
      </c>
      <c r="CU6" s="36">
        <f t="shared" si="10"/>
        <v>59.91</v>
      </c>
      <c r="CV6" s="35" t="str">
        <f>IF(CV7="","",IF(CV7="-","【-】","【"&amp;SUBSTITUTE(TEXT(CV7,"#,##0.00"),"-","△")&amp;"】"))</f>
        <v>【60.69】</v>
      </c>
      <c r="CW6" s="36">
        <f>IF(CW7="",NA(),CW7)</f>
        <v>87.5</v>
      </c>
      <c r="CX6" s="36">
        <f t="shared" ref="CX6:DF6" si="11">IF(CX7="",NA(),CX7)</f>
        <v>87.12</v>
      </c>
      <c r="CY6" s="36">
        <f t="shared" si="11"/>
        <v>87.12</v>
      </c>
      <c r="CZ6" s="36">
        <f t="shared" si="11"/>
        <v>86.82</v>
      </c>
      <c r="DA6" s="36">
        <f t="shared" si="11"/>
        <v>87.98</v>
      </c>
      <c r="DB6" s="36">
        <f t="shared" si="11"/>
        <v>87.91</v>
      </c>
      <c r="DC6" s="36">
        <f t="shared" si="11"/>
        <v>87.28</v>
      </c>
      <c r="DD6" s="36">
        <f t="shared" si="11"/>
        <v>87.41</v>
      </c>
      <c r="DE6" s="36">
        <f t="shared" si="11"/>
        <v>87.08</v>
      </c>
      <c r="DF6" s="36">
        <f t="shared" si="11"/>
        <v>87.26</v>
      </c>
      <c r="DG6" s="35" t="str">
        <f>IF(DG7="","",IF(DG7="-","【-】","【"&amp;SUBSTITUTE(TEXT(DG7,"#,##0.00"),"-","△")&amp;"】"))</f>
        <v>【89.82】</v>
      </c>
      <c r="DH6" s="36">
        <f>IF(DH7="",NA(),DH7)</f>
        <v>39.49</v>
      </c>
      <c r="DI6" s="36">
        <f t="shared" ref="DI6:DQ6" si="12">IF(DI7="",NA(),DI7)</f>
        <v>41.16</v>
      </c>
      <c r="DJ6" s="36">
        <f t="shared" si="12"/>
        <v>43.04</v>
      </c>
      <c r="DK6" s="36">
        <f t="shared" si="12"/>
        <v>45.04</v>
      </c>
      <c r="DL6" s="36">
        <f t="shared" si="12"/>
        <v>46.65</v>
      </c>
      <c r="DM6" s="36">
        <f t="shared" si="12"/>
        <v>46.88</v>
      </c>
      <c r="DN6" s="36">
        <f t="shared" si="12"/>
        <v>46.94</v>
      </c>
      <c r="DO6" s="36">
        <f t="shared" si="12"/>
        <v>47.62</v>
      </c>
      <c r="DP6" s="36">
        <f t="shared" si="12"/>
        <v>48.55</v>
      </c>
      <c r="DQ6" s="36">
        <f t="shared" si="12"/>
        <v>49.2</v>
      </c>
      <c r="DR6" s="35" t="str">
        <f>IF(DR7="","",IF(DR7="-","【-】","【"&amp;SUBSTITUTE(TEXT(DR7,"#,##0.00"),"-","△")&amp;"】"))</f>
        <v>【50.19】</v>
      </c>
      <c r="DS6" s="36">
        <f>IF(DS7="",NA(),DS7)</f>
        <v>4.55</v>
      </c>
      <c r="DT6" s="36">
        <f t="shared" ref="DT6:EB6" si="13">IF(DT7="",NA(),DT7)</f>
        <v>4.83</v>
      </c>
      <c r="DU6" s="36">
        <f t="shared" si="13"/>
        <v>6.7</v>
      </c>
      <c r="DV6" s="36">
        <f t="shared" si="13"/>
        <v>7.09</v>
      </c>
      <c r="DW6" s="36">
        <f t="shared" si="13"/>
        <v>3.23</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0.33</v>
      </c>
      <c r="EE6" s="36">
        <f t="shared" ref="EE6:EM6" si="14">IF(EE7="",NA(),EE7)</f>
        <v>0.52</v>
      </c>
      <c r="EF6" s="36">
        <f t="shared" si="14"/>
        <v>0.41</v>
      </c>
      <c r="EG6" s="36">
        <f t="shared" si="14"/>
        <v>0.15</v>
      </c>
      <c r="EH6" s="36">
        <f t="shared" si="14"/>
        <v>0.3</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72133</v>
      </c>
      <c r="D7" s="38">
        <v>46</v>
      </c>
      <c r="E7" s="38">
        <v>1</v>
      </c>
      <c r="F7" s="38">
        <v>0</v>
      </c>
      <c r="G7" s="38">
        <v>1</v>
      </c>
      <c r="H7" s="38" t="s">
        <v>93</v>
      </c>
      <c r="I7" s="38" t="s">
        <v>94</v>
      </c>
      <c r="J7" s="38" t="s">
        <v>95</v>
      </c>
      <c r="K7" s="38" t="s">
        <v>96</v>
      </c>
      <c r="L7" s="38" t="s">
        <v>97</v>
      </c>
      <c r="M7" s="38" t="s">
        <v>98</v>
      </c>
      <c r="N7" s="39" t="s">
        <v>99</v>
      </c>
      <c r="O7" s="39">
        <v>71.569999999999993</v>
      </c>
      <c r="P7" s="39">
        <v>91.75</v>
      </c>
      <c r="Q7" s="39">
        <v>4950</v>
      </c>
      <c r="R7" s="39">
        <v>59213</v>
      </c>
      <c r="S7" s="39">
        <v>265.12</v>
      </c>
      <c r="T7" s="39">
        <v>223.34</v>
      </c>
      <c r="U7" s="39">
        <v>54096</v>
      </c>
      <c r="V7" s="39">
        <v>102.47</v>
      </c>
      <c r="W7" s="39">
        <v>527.91999999999996</v>
      </c>
      <c r="X7" s="39">
        <v>108.39</v>
      </c>
      <c r="Y7" s="39">
        <v>108.09</v>
      </c>
      <c r="Z7" s="39">
        <v>105.84</v>
      </c>
      <c r="AA7" s="39">
        <v>109.82</v>
      </c>
      <c r="AB7" s="39">
        <v>110.46</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144.91</v>
      </c>
      <c r="AU7" s="39">
        <v>156.93</v>
      </c>
      <c r="AV7" s="39">
        <v>173.42</v>
      </c>
      <c r="AW7" s="39">
        <v>197.42</v>
      </c>
      <c r="AX7" s="39">
        <v>224.01</v>
      </c>
      <c r="AY7" s="39">
        <v>357.82</v>
      </c>
      <c r="AZ7" s="39">
        <v>355.5</v>
      </c>
      <c r="BA7" s="39">
        <v>349.83</v>
      </c>
      <c r="BB7" s="39">
        <v>360.86</v>
      </c>
      <c r="BC7" s="39">
        <v>350.79</v>
      </c>
      <c r="BD7" s="39">
        <v>260.31</v>
      </c>
      <c r="BE7" s="39">
        <v>401.75</v>
      </c>
      <c r="BF7" s="39">
        <v>377.75</v>
      </c>
      <c r="BG7" s="39">
        <v>348.19</v>
      </c>
      <c r="BH7" s="39">
        <v>319.91000000000003</v>
      </c>
      <c r="BI7" s="39">
        <v>296.29000000000002</v>
      </c>
      <c r="BJ7" s="39">
        <v>307.45999999999998</v>
      </c>
      <c r="BK7" s="39">
        <v>312.58</v>
      </c>
      <c r="BL7" s="39">
        <v>314.87</v>
      </c>
      <c r="BM7" s="39">
        <v>309.27999999999997</v>
      </c>
      <c r="BN7" s="39">
        <v>322.92</v>
      </c>
      <c r="BO7" s="39">
        <v>275.67</v>
      </c>
      <c r="BP7" s="39">
        <v>100.34</v>
      </c>
      <c r="BQ7" s="39">
        <v>99.27</v>
      </c>
      <c r="BR7" s="39">
        <v>97.21</v>
      </c>
      <c r="BS7" s="39">
        <v>101.47</v>
      </c>
      <c r="BT7" s="39">
        <v>103.14</v>
      </c>
      <c r="BU7" s="39">
        <v>106.01</v>
      </c>
      <c r="BV7" s="39">
        <v>104.57</v>
      </c>
      <c r="BW7" s="39">
        <v>103.54</v>
      </c>
      <c r="BX7" s="39">
        <v>103.32</v>
      </c>
      <c r="BY7" s="39">
        <v>100.85</v>
      </c>
      <c r="BZ7" s="39">
        <v>100.05</v>
      </c>
      <c r="CA7" s="39">
        <v>271.87</v>
      </c>
      <c r="CB7" s="39">
        <v>275.69</v>
      </c>
      <c r="CC7" s="39">
        <v>282.51</v>
      </c>
      <c r="CD7" s="39">
        <v>270.58</v>
      </c>
      <c r="CE7" s="39">
        <v>267.13</v>
      </c>
      <c r="CF7" s="39">
        <v>162.24</v>
      </c>
      <c r="CG7" s="39">
        <v>165.47</v>
      </c>
      <c r="CH7" s="39">
        <v>167.46</v>
      </c>
      <c r="CI7" s="39">
        <v>168.56</v>
      </c>
      <c r="CJ7" s="39">
        <v>167.1</v>
      </c>
      <c r="CK7" s="39">
        <v>166.4</v>
      </c>
      <c r="CL7" s="39">
        <v>71.17</v>
      </c>
      <c r="CM7" s="39">
        <v>71.3</v>
      </c>
      <c r="CN7" s="39">
        <v>71.459999999999994</v>
      </c>
      <c r="CO7" s="39">
        <v>71.459999999999994</v>
      </c>
      <c r="CP7" s="39">
        <v>70.94</v>
      </c>
      <c r="CQ7" s="39">
        <v>59.11</v>
      </c>
      <c r="CR7" s="39">
        <v>59.74</v>
      </c>
      <c r="CS7" s="39">
        <v>59.46</v>
      </c>
      <c r="CT7" s="39">
        <v>59.51</v>
      </c>
      <c r="CU7" s="39">
        <v>59.91</v>
      </c>
      <c r="CV7" s="39">
        <v>60.69</v>
      </c>
      <c r="CW7" s="39">
        <v>87.5</v>
      </c>
      <c r="CX7" s="39">
        <v>87.12</v>
      </c>
      <c r="CY7" s="39">
        <v>87.12</v>
      </c>
      <c r="CZ7" s="39">
        <v>86.82</v>
      </c>
      <c r="DA7" s="39">
        <v>87.98</v>
      </c>
      <c r="DB7" s="39">
        <v>87.91</v>
      </c>
      <c r="DC7" s="39">
        <v>87.28</v>
      </c>
      <c r="DD7" s="39">
        <v>87.41</v>
      </c>
      <c r="DE7" s="39">
        <v>87.08</v>
      </c>
      <c r="DF7" s="39">
        <v>87.26</v>
      </c>
      <c r="DG7" s="39">
        <v>89.82</v>
      </c>
      <c r="DH7" s="39">
        <v>39.49</v>
      </c>
      <c r="DI7" s="39">
        <v>41.16</v>
      </c>
      <c r="DJ7" s="39">
        <v>43.04</v>
      </c>
      <c r="DK7" s="39">
        <v>45.04</v>
      </c>
      <c r="DL7" s="39">
        <v>46.65</v>
      </c>
      <c r="DM7" s="39">
        <v>46.88</v>
      </c>
      <c r="DN7" s="39">
        <v>46.94</v>
      </c>
      <c r="DO7" s="39">
        <v>47.62</v>
      </c>
      <c r="DP7" s="39">
        <v>48.55</v>
      </c>
      <c r="DQ7" s="39">
        <v>49.2</v>
      </c>
      <c r="DR7" s="39">
        <v>50.19</v>
      </c>
      <c r="DS7" s="39">
        <v>4.55</v>
      </c>
      <c r="DT7" s="39">
        <v>4.83</v>
      </c>
      <c r="DU7" s="39">
        <v>6.7</v>
      </c>
      <c r="DV7" s="39">
        <v>7.09</v>
      </c>
      <c r="DW7" s="39">
        <v>3.23</v>
      </c>
      <c r="DX7" s="39">
        <v>13.39</v>
      </c>
      <c r="DY7" s="39">
        <v>14.48</v>
      </c>
      <c r="DZ7" s="39">
        <v>16.27</v>
      </c>
      <c r="EA7" s="39">
        <v>17.11</v>
      </c>
      <c r="EB7" s="39">
        <v>18.329999999999998</v>
      </c>
      <c r="EC7" s="39">
        <v>20.63</v>
      </c>
      <c r="ED7" s="39">
        <v>0.33</v>
      </c>
      <c r="EE7" s="39">
        <v>0.52</v>
      </c>
      <c r="EF7" s="39">
        <v>0.41</v>
      </c>
      <c r="EG7" s="39">
        <v>0.15</v>
      </c>
      <c r="EH7" s="39">
        <v>0.3</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福島県伊達市</cp:lastModifiedBy>
  <cp:lastPrinted>2022-01-26T07:10:42Z</cp:lastPrinted>
  <dcterms:created xsi:type="dcterms:W3CDTF">2021-12-03T06:44:34Z</dcterms:created>
  <dcterms:modified xsi:type="dcterms:W3CDTF">2022-01-26T07:20:04Z</dcterms:modified>
  <cp:category/>
</cp:coreProperties>
</file>