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207須賀川市\"/>
    </mc:Choice>
  </mc:AlternateContent>
  <workbookProtection workbookAlgorithmName="SHA-512" workbookHashValue="G+x5Hr+KdAtpPuzWTIIESzb/041KmpqcAvHMfEztm67WNdCP6MzclRqqGMnNwGmKzP/NdEAzQRO1lbI0f7R95g==" workbookSaltValue="QtIgRDBrO2aP2fl8vPPDr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L10" i="4"/>
  <c r="W10" i="4"/>
  <c r="I10" i="4"/>
  <c r="B10" i="4"/>
  <c r="BB8" i="4"/>
  <c r="AT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<sst xmlns="http://schemas.openxmlformats.org/spreadsheetml/2006/main" count="228" uniqueCount="114">
  <si>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</si>
  <si>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</si>
  <si>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</si>
  <si>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</si>
  <si>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</si>
  <si>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</si>
  <si>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</si>
  <si>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</si>
  <si>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</si>
  <si>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</si>
  <si>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</si>
  <si>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</si>
  <si>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</si>
  <si>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</si>
  <si>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</si>
  <si>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</si>
  <si>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</si>
  <si>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</si>
  <si>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</si>
  <si>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</si>
  <si>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</si>
  <si>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</si>
  <si>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</si>
  <si>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</si>
  <si>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</si>
  <si>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</si>
  <si>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</si>
  <si>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</si>
  <si>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</si>
  <si>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</si>
  <si>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</si>
  <si>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</si>
  <si>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</si>
  <si>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</si>
  <si>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</si>
  <si>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</si>
  <si>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</si>
  <si>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</si>
  <si>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</si>
  <si>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</si>
  <si>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</si>
  <si>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</si>
  <si>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</si>
  <si>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</si>
  <si>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</si>
  <si>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</si>
  <si>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</si>
  <si>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</si>
  <si>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</si>
  <si>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</si>
  <si>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</si>
  <si>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</si>
  <si>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</si>
  <si>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</si>
  <si>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</si>
  <si>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</si>
  <si>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</si>
  <si>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</si>
  <si>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</si>
  <si>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</si>
  <si>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</si>
  <si>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</si>
  <si>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</si>
  <si>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</si>
  <si>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</si>
  <si>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</si>
  <si>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</si>
  <si>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</si>
  <si>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</si>
  <si>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</si>
  <si>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</si>
  <si>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</si>
  <si>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</si>
  <si>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</si>
  <si>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</si>
  <si>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</si>
  <si>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</si>
  <si>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</si>
  <si>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</si>
  <si>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</si>
  <si>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</si>
  <si>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</si>
  <si>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</si>
  <si>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</si>
  <si>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</si>
  <si>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</si>
  <si>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</si>
  <si>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</si>
  <si>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</si>
  <si>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</si>
  <si>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</si>
  <si>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</si>
  <si>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</si>
  <si>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</si>
  <si>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</si>
  <si>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</si>
  <si>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</si>
  <si>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</si>
  <si>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</si>
  <si>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</si>
  <si>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</si>
  <si>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</si>
  <si>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</si>
  <si>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</si>
  <si>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</si>
  <si>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</si>
  <si>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</si>
  <si>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</si>
  <si>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</si>
  <si>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</si>
  <si>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</si>
  <si>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の経営比較分析の数値からは一定の健全性はみられるものの、今後、人口減少に起因する水需要の減少による収益の減少や、災害対策、老朽化施設の更新などによる費用の増加により、事業経営は一層厳しくなると考えられる。そのため、適正な料金の見直しなど、安定的かつ継続的な経営が可能となるよう経営基盤の強化を図る必要がある。
　R3より経営戦略を含めた新ビジョンを策定したことから、これに基づき計画的な事業経営を行うこととしている。</t>
    <rPh sb="1" eb="3">
      <t>ゲンジョウ</t>
    </rPh>
    <rPh sb="4" eb="6">
      <t>ケイエイ</t>
    </rPh>
    <rPh sb="6" eb="8">
      <t>ヒカク</t>
    </rPh>
    <rPh sb="8" eb="10">
      <t>ブンセキ</t>
    </rPh>
    <rPh sb="11" eb="13">
      <t>スウチ</t>
    </rPh>
    <rPh sb="16" eb="18">
      <t>イッテイ</t>
    </rPh>
    <rPh sb="19" eb="22">
      <t>ケンゼンセイ</t>
    </rPh>
    <rPh sb="31" eb="33">
      <t>コンゴ</t>
    </rPh>
    <rPh sb="34" eb="38">
      <t>ジンコウゲンショウ</t>
    </rPh>
    <rPh sb="39" eb="41">
      <t>キイン</t>
    </rPh>
    <rPh sb="43" eb="44">
      <t>ミズ</t>
    </rPh>
    <rPh sb="44" eb="46">
      <t>ジュヨウ</t>
    </rPh>
    <rPh sb="47" eb="49">
      <t>ゲンショウ</t>
    </rPh>
    <rPh sb="52" eb="54">
      <t>シュウエキ</t>
    </rPh>
    <rPh sb="55" eb="57">
      <t>ゲンショウ</t>
    </rPh>
    <rPh sb="59" eb="61">
      <t>サイガイ</t>
    </rPh>
    <rPh sb="61" eb="63">
      <t>タイサク</t>
    </rPh>
    <rPh sb="64" eb="67">
      <t>ロウキュウカ</t>
    </rPh>
    <rPh sb="67" eb="69">
      <t>シセツ</t>
    </rPh>
    <rPh sb="70" eb="72">
      <t>コウシン</t>
    </rPh>
    <rPh sb="77" eb="79">
      <t>ヒヨウ</t>
    </rPh>
    <rPh sb="80" eb="82">
      <t>ゾウカ</t>
    </rPh>
    <rPh sb="86" eb="88">
      <t>ジギョウ</t>
    </rPh>
    <rPh sb="88" eb="90">
      <t>ケイエイ</t>
    </rPh>
    <rPh sb="91" eb="93">
      <t>イッソウ</t>
    </rPh>
    <rPh sb="93" eb="94">
      <t>キビ</t>
    </rPh>
    <rPh sb="99" eb="100">
      <t>カンガ</t>
    </rPh>
    <rPh sb="110" eb="112">
      <t>テキセイ</t>
    </rPh>
    <rPh sb="113" eb="115">
      <t>リョウキン</t>
    </rPh>
    <rPh sb="116" eb="118">
      <t>ミナオ</t>
    </rPh>
    <rPh sb="122" eb="124">
      <t>アンテイ</t>
    </rPh>
    <rPh sb="124" eb="125">
      <t>テキ</t>
    </rPh>
    <rPh sb="127" eb="130">
      <t>ケイゾクテキ</t>
    </rPh>
    <rPh sb="131" eb="133">
      <t>ケイエイ</t>
    </rPh>
    <rPh sb="134" eb="136">
      <t>カノウ</t>
    </rPh>
    <rPh sb="141" eb="143">
      <t>ケイエイ</t>
    </rPh>
    <rPh sb="143" eb="145">
      <t>キバン</t>
    </rPh>
    <rPh sb="146" eb="148">
      <t>キョウカ</t>
    </rPh>
    <rPh sb="149" eb="150">
      <t>ハカ</t>
    </rPh>
    <rPh sb="151" eb="153">
      <t>ヒツヨウ</t>
    </rPh>
    <rPh sb="163" eb="165">
      <t>ケイエイ</t>
    </rPh>
    <rPh sb="165" eb="167">
      <t>センリャク</t>
    </rPh>
    <rPh sb="168" eb="169">
      <t>フク</t>
    </rPh>
    <rPh sb="171" eb="172">
      <t>シン</t>
    </rPh>
    <rPh sb="177" eb="179">
      <t>サクテイ</t>
    </rPh>
    <rPh sb="189" eb="190">
      <t>モト</t>
    </rPh>
    <rPh sb="192" eb="195">
      <t>ケイカクテキ</t>
    </rPh>
    <rPh sb="196" eb="198">
      <t>ジギョウ</t>
    </rPh>
    <rPh sb="198" eb="200">
      <t>ケイエイ</t>
    </rPh>
    <rPh sb="201" eb="202">
      <t>オコナ</t>
    </rPh>
    <phoneticPr fontId="4"/>
  </si>
  <si>
    <t>①経常収支比率
　類似団体に比べ低い比率であるが、100％以上を維持しており、今後も維持できるよう費用削減と収益確保に努める必要がある。
②累積欠損金比率
　欠損金は発生していない。
③流動比率
　過去5年間200％以上を維持している。昨年度は、流動負債は前年度比微減したが、流動資産の未収金が前年度比増加したため比率が上昇した。
④企業債残高対給水収益比率
　本市の基幹となる浄水場改築事業に伴い、企業債発行額が増加しているため、毎年比率が増加傾向となっている。今後も適切な企業債発行に努める。
⑤料金回収率
　前年度まで100％以上を維持していたが、Ｒ2は新型コロナウイルス感染症拡大防止対策として、料金軽減事業を行ったため、供給単価が低くなったことによるものである。なお、軽減分は一般会計補助金により賄った。
⑥給水原価
　毎年、額に大きな差異はないが、類似団体より上回っている状況であることから、費用削減に向けた経営改善が必要である。
⑦施設利用率
　前年度より比率が上がった理由として、向陽町浄水場を廃止したことによる配水能力の減少と考えられる。
⑧有収率
　過去5年間90％前後で推移しており、類似団体と比較しても高い率であることから、良好であると考えられる。</t>
    <rPh sb="1" eb="3">
      <t>ケイジョウ</t>
    </rPh>
    <rPh sb="3" eb="5">
      <t>シュウシ</t>
    </rPh>
    <rPh sb="5" eb="7">
      <t>ヒリツ</t>
    </rPh>
    <rPh sb="9" eb="11">
      <t>ルイジ</t>
    </rPh>
    <rPh sb="11" eb="13">
      <t>ダンタイ</t>
    </rPh>
    <rPh sb="14" eb="15">
      <t>クラ</t>
    </rPh>
    <rPh sb="16" eb="17">
      <t>ヒク</t>
    </rPh>
    <rPh sb="18" eb="20">
      <t>ヒリツ</t>
    </rPh>
    <rPh sb="29" eb="31">
      <t>イジョウ</t>
    </rPh>
    <rPh sb="32" eb="34">
      <t>イジ</t>
    </rPh>
    <rPh sb="39" eb="41">
      <t>コンゴ</t>
    </rPh>
    <rPh sb="42" eb="44">
      <t>イジ</t>
    </rPh>
    <rPh sb="49" eb="51">
      <t>ヒヨウ</t>
    </rPh>
    <rPh sb="51" eb="53">
      <t>サクゲン</t>
    </rPh>
    <rPh sb="54" eb="56">
      <t>シュウエキ</t>
    </rPh>
    <rPh sb="56" eb="58">
      <t>カクホ</t>
    </rPh>
    <rPh sb="59" eb="60">
      <t>ツト</t>
    </rPh>
    <rPh sb="62" eb="64">
      <t>ヒツヨウ</t>
    </rPh>
    <rPh sb="70" eb="72">
      <t>ルイセキ</t>
    </rPh>
    <rPh sb="72" eb="75">
      <t>ケッソンキン</t>
    </rPh>
    <rPh sb="75" eb="77">
      <t>ヒリツ</t>
    </rPh>
    <rPh sb="79" eb="82">
      <t>ケッソンキン</t>
    </rPh>
    <rPh sb="83" eb="85">
      <t>ハッセイ</t>
    </rPh>
    <rPh sb="93" eb="95">
      <t>リュウドウ</t>
    </rPh>
    <rPh sb="95" eb="97">
      <t>ヒリツ</t>
    </rPh>
    <rPh sb="99" eb="101">
      <t>カコ</t>
    </rPh>
    <rPh sb="102" eb="104">
      <t>ネンカン</t>
    </rPh>
    <rPh sb="108" eb="110">
      <t>イジョウ</t>
    </rPh>
    <rPh sb="111" eb="113">
      <t>イジ</t>
    </rPh>
    <rPh sb="118" eb="121">
      <t>サクネンド</t>
    </rPh>
    <rPh sb="123" eb="125">
      <t>リュウドウ</t>
    </rPh>
    <rPh sb="125" eb="127">
      <t>フサイ</t>
    </rPh>
    <rPh sb="128" eb="131">
      <t>ゼンネンド</t>
    </rPh>
    <rPh sb="131" eb="132">
      <t>ヒ</t>
    </rPh>
    <rPh sb="132" eb="134">
      <t>ビゲン</t>
    </rPh>
    <rPh sb="138" eb="140">
      <t>リュウドウ</t>
    </rPh>
    <rPh sb="140" eb="142">
      <t>シサン</t>
    </rPh>
    <rPh sb="143" eb="146">
      <t>ミシュウキン</t>
    </rPh>
    <rPh sb="147" eb="151">
      <t>ゼンネンドヒ</t>
    </rPh>
    <rPh sb="151" eb="153">
      <t>ゾウカ</t>
    </rPh>
    <rPh sb="157" eb="159">
      <t>ヒリツ</t>
    </rPh>
    <rPh sb="359" eb="361">
      <t>キュウスイ</t>
    </rPh>
    <rPh sb="361" eb="363">
      <t>ゲンカ</t>
    </rPh>
    <rPh sb="365" eb="367">
      <t>マイネン</t>
    </rPh>
    <rPh sb="368" eb="369">
      <t>ガク</t>
    </rPh>
    <rPh sb="370" eb="371">
      <t>オオ</t>
    </rPh>
    <rPh sb="373" eb="375">
      <t>サイ</t>
    </rPh>
    <rPh sb="380" eb="382">
      <t>ルイジ</t>
    </rPh>
    <rPh sb="382" eb="384">
      <t>ダンタイ</t>
    </rPh>
    <rPh sb="386" eb="388">
      <t>ウワマワ</t>
    </rPh>
    <rPh sb="392" eb="394">
      <t>ジョウキョウ</t>
    </rPh>
    <rPh sb="402" eb="404">
      <t>ヒヨウ</t>
    </rPh>
    <rPh sb="404" eb="406">
      <t>サクゲン</t>
    </rPh>
    <rPh sb="407" eb="408">
      <t>ム</t>
    </rPh>
    <rPh sb="410" eb="412">
      <t>ケイエイ</t>
    </rPh>
    <rPh sb="412" eb="414">
      <t>カイゼン</t>
    </rPh>
    <rPh sb="415" eb="417">
      <t>ヒツヨウ</t>
    </rPh>
    <rPh sb="423" eb="425">
      <t>シセツ</t>
    </rPh>
    <rPh sb="425" eb="427">
      <t>リヨウ</t>
    </rPh>
    <rPh sb="427" eb="428">
      <t>リツ</t>
    </rPh>
    <rPh sb="430" eb="432">
      <t>ゼンネン</t>
    </rPh>
    <rPh sb="432" eb="433">
      <t>ド</t>
    </rPh>
    <rPh sb="435" eb="437">
      <t>ヒリツ</t>
    </rPh>
    <rPh sb="438" eb="439">
      <t>ア</t>
    </rPh>
    <rPh sb="442" eb="444">
      <t>リユウ</t>
    </rPh>
    <rPh sb="448" eb="451">
      <t>コウヨウチョウ</t>
    </rPh>
    <rPh sb="451" eb="454">
      <t>ジョウスイジョウ</t>
    </rPh>
    <rPh sb="455" eb="457">
      <t>ハイシ</t>
    </rPh>
    <rPh sb="464" eb="466">
      <t>ハイスイ</t>
    </rPh>
    <rPh sb="466" eb="468">
      <t>ノウリョク</t>
    </rPh>
    <rPh sb="469" eb="471">
      <t>ゲンショウ</t>
    </rPh>
    <rPh sb="472" eb="473">
      <t>カンガ</t>
    </rPh>
    <rPh sb="480" eb="483">
      <t>ユウシュウリツ</t>
    </rPh>
    <rPh sb="485" eb="487">
      <t>カコ</t>
    </rPh>
    <rPh sb="488" eb="489">
      <t>ネン</t>
    </rPh>
    <rPh sb="489" eb="490">
      <t>アイダ</t>
    </rPh>
    <rPh sb="493" eb="495">
      <t>ゼンゴ</t>
    </rPh>
    <rPh sb="496" eb="498">
      <t>スイイ</t>
    </rPh>
    <rPh sb="503" eb="505">
      <t>ルイジ</t>
    </rPh>
    <rPh sb="505" eb="507">
      <t>ダンタイ</t>
    </rPh>
    <rPh sb="508" eb="510">
      <t>ヒカク</t>
    </rPh>
    <rPh sb="513" eb="514">
      <t>タカ</t>
    </rPh>
    <rPh sb="515" eb="516">
      <t>リツ</t>
    </rPh>
    <rPh sb="524" eb="526">
      <t>リョウコウ</t>
    </rPh>
    <rPh sb="530" eb="531">
      <t>カンガ</t>
    </rPh>
    <phoneticPr fontId="4"/>
  </si>
  <si>
    <t xml:space="preserve">①有形固定資産減価償却率
　毎年、償却対象資産の減価償却が進んでおり、比率が上昇している傾向にある。今後、アセットマネジメントに基づき、老朽化した施設、管路の更新など、計画的に進める必要がある。
②管路経年化率
　類似団体に比べ低い比率となっており、今後も計画的に老朽管路の更新を行っていく必要がある。
③管路更新率
　類似団体に比べ低い比率となっており、管路更新ペースが長期化している。優先的に基幹管路の更新を行っているが、今後その他管路も早期に更新を図っていく必要がある。
</t>
    <rPh sb="1" eb="3">
      <t>ユウケイ</t>
    </rPh>
    <rPh sb="145" eb="147">
      <t>ヒツヨウ</t>
    </rPh>
    <rPh sb="160" eb="162">
      <t>ルイジ</t>
    </rPh>
    <rPh sb="162" eb="164">
      <t>ダンタイ</t>
    </rPh>
    <rPh sb="165" eb="166">
      <t>クラ</t>
    </rPh>
    <rPh sb="167" eb="168">
      <t>ヒク</t>
    </rPh>
    <rPh sb="169" eb="171">
      <t>ヒリツ</t>
    </rPh>
    <rPh sb="178" eb="182">
      <t>カンロコウシン</t>
    </rPh>
    <rPh sb="186" eb="189">
      <t>チョウキカ</t>
    </rPh>
    <rPh sb="194" eb="197">
      <t>ユウセンテキ</t>
    </rPh>
    <rPh sb="198" eb="200">
      <t>キカン</t>
    </rPh>
    <rPh sb="200" eb="202">
      <t>カンロ</t>
    </rPh>
    <rPh sb="203" eb="205">
      <t>コウシン</t>
    </rPh>
    <rPh sb="206" eb="207">
      <t>オコナ</t>
    </rPh>
    <rPh sb="213" eb="215">
      <t>コンゴ</t>
    </rPh>
    <rPh sb="217" eb="218">
      <t>タ</t>
    </rPh>
    <rPh sb="218" eb="220">
      <t>カンロ</t>
    </rPh>
    <rPh sb="221" eb="223">
      <t>ソウキ</t>
    </rPh>
    <rPh sb="224" eb="226">
      <t>コウシン</t>
    </rPh>
    <rPh sb="227" eb="228">
      <t>ハカ</t>
    </rPh>
    <rPh sb="232" eb="2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</si>
</sst>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0.49</c:v>
                </c:pt>
                <c:pt idx="1">
                  <c:v>0.6</c:v>
                </c:pt>
                <c:pt idx="2">
                  <c:v>0.53</c:v>
                </c:pt>
                <c:pt idx="3">
                  <c:v>0.35</c:v>
                </c:pt>
                <c:pt idx="4">
                  <c:v>0.35</c:v>
                </c:pt>
              </c:numCache>
            </c:numRef>
          </c:val>
          <c:extLst>
            <c:ext xmlns:c16="http://schemas.microsoft.com/office/drawing/2014/chart" uri="{C3380CC4-5D6E-409C-BE32-E72D297353CC}">
              <c16:uniqueId val="{00000000-F6C3-4B24-BB16-20E981D0A86F}"/>
            </c:ext>
          </c:extLst>
        </c:ser>
        <c:dLbls>
          <c:showLegendKey val="0"/>
          <c:showVal val="0"/>
          <c:showCatName val="0"/>
          <c:showSerName val="0"/>
          <c:showPercent val="0"/>
          <c:showBubbleSize val="0"/>
        </c:dLbls>
        <c:gapWidth val="150"/>
        <c:axId val="157817384"/>
        <c:axId val="15780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F6C3-4B24-BB16-20E981D0A86F}"/>
            </c:ext>
          </c:extLst>
        </c:ser>
        <c:dLbls>
          <c:showLegendKey val="0"/>
          <c:showVal val="0"/>
          <c:showCatName val="0"/>
          <c:showSerName val="0"/>
          <c:showPercent val="0"/>
          <c:showBubbleSize val="0"/>
        </c:dLbls>
        <c:marker val="1"/>
        <c:smooth val="0"/>
        <c:axId val="157817384"/>
        <c:axId val="157809936"/>
      </c:lineChart>
      <c:dateAx>
        <c:axId val="157817384"/>
        <c:scaling>
          <c:orientation val="minMax"/>
        </c:scaling>
        <c:delete val="1"/>
        <c:axPos val="b"/>
        <c:numFmt formatCode="&quot;H&quot;yy" sourceLinked="1"/>
        <c:majorTickMark val="none"/>
        <c:minorTickMark val="none"/>
        <c:tickLblPos val="none"/>
        <c:crossAx val="157809936"/>
        <c:crosses val="autoZero"/>
        <c:auto val="1"/>
        <c:lblOffset val="100"/>
        <c:baseTimeUnit val="years"/>
      </c:dateAx>
      <c:valAx>
        <c:axId val="15780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58.36</c:v>
                </c:pt>
                <c:pt idx="1">
                  <c:v>57.26</c:v>
                </c:pt>
                <c:pt idx="2">
                  <c:v>57.4</c:v>
                </c:pt>
                <c:pt idx="3">
                  <c:v>57.36</c:v>
                </c:pt>
                <c:pt idx="4">
                  <c:v>60.53</c:v>
                </c:pt>
              </c:numCache>
            </c:numRef>
          </c:val>
          <c:extLst>
            <c:ext xmlns:c16="http://schemas.microsoft.com/office/drawing/2014/chart" uri="{C3380CC4-5D6E-409C-BE32-E72D297353CC}">
              <c16:uniqueId val="{00000000-22E9-4A57-98DB-F9C8F28229A2}"/>
            </c:ext>
          </c:extLst>
        </c:ser>
        <c:dLbls>
          <c:showLegendKey val="0"/>
          <c:showVal val="0"/>
          <c:showCatName val="0"/>
          <c:showSerName val="0"/>
          <c:showPercent val="0"/>
          <c:showBubbleSize val="0"/>
        </c:dLbls>
        <c:gapWidth val="150"/>
        <c:axId val="347346552"/>
        <c:axId val="3473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22E9-4A57-98DB-F9C8F28229A2}"/>
            </c:ext>
          </c:extLst>
        </c:ser>
        <c:dLbls>
          <c:showLegendKey val="0"/>
          <c:showVal val="0"/>
          <c:showCatName val="0"/>
          <c:showSerName val="0"/>
          <c:showPercent val="0"/>
          <c:showBubbleSize val="0"/>
        </c:dLbls>
        <c:marker val="1"/>
        <c:smooth val="0"/>
        <c:axId val="347346552"/>
        <c:axId val="347346944"/>
      </c:lineChart>
      <c:dateAx>
        <c:axId val="347346552"/>
        <c:scaling>
          <c:orientation val="minMax"/>
        </c:scaling>
        <c:delete val="1"/>
        <c:axPos val="b"/>
        <c:numFmt formatCode="&quot;H&quot;yy" sourceLinked="1"/>
        <c:majorTickMark val="none"/>
        <c:minorTickMark val="none"/>
        <c:tickLblPos val="none"/>
        <c:crossAx val="347346944"/>
        <c:crosses val="autoZero"/>
        <c:auto val="1"/>
        <c:lblOffset val="100"/>
        <c:baseTimeUnit val="years"/>
      </c:dateAx>
      <c:valAx>
        <c:axId val="3473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4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90.45</c:v>
                </c:pt>
                <c:pt idx="1">
                  <c:v>91.7</c:v>
                </c:pt>
                <c:pt idx="2">
                  <c:v>91.48</c:v>
                </c:pt>
                <c:pt idx="3">
                  <c:v>89.57</c:v>
                </c:pt>
                <c:pt idx="4">
                  <c:v>90.76</c:v>
                </c:pt>
              </c:numCache>
            </c:numRef>
          </c:val>
          <c:extLst>
            <c:ext xmlns:c16="http://schemas.microsoft.com/office/drawing/2014/chart" uri="{C3380CC4-5D6E-409C-BE32-E72D297353CC}">
              <c16:uniqueId val="{00000000-0D5A-4F0C-ADE3-58C41A16705F}"/>
            </c:ext>
          </c:extLst>
        </c:ser>
        <c:dLbls>
          <c:showLegendKey val="0"/>
          <c:showVal val="0"/>
          <c:showCatName val="0"/>
          <c:showSerName val="0"/>
          <c:showPercent val="0"/>
          <c:showBubbleSize val="0"/>
        </c:dLbls>
        <c:gapWidth val="150"/>
        <c:axId val="347342240"/>
        <c:axId val="3473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D5A-4F0C-ADE3-58C41A16705F}"/>
            </c:ext>
          </c:extLst>
        </c:ser>
        <c:dLbls>
          <c:showLegendKey val="0"/>
          <c:showVal val="0"/>
          <c:showCatName val="0"/>
          <c:showSerName val="0"/>
          <c:showPercent val="0"/>
          <c:showBubbleSize val="0"/>
        </c:dLbls>
        <c:marker val="1"/>
        <c:smooth val="0"/>
        <c:axId val="347342240"/>
        <c:axId val="347309056"/>
      </c:lineChart>
      <c:dateAx>
        <c:axId val="347342240"/>
        <c:scaling>
          <c:orientation val="minMax"/>
        </c:scaling>
        <c:delete val="1"/>
        <c:axPos val="b"/>
        <c:numFmt formatCode="&quot;H&quot;yy" sourceLinked="1"/>
        <c:majorTickMark val="none"/>
        <c:minorTickMark val="none"/>
        <c:tickLblPos val="none"/>
        <c:crossAx val="347309056"/>
        <c:crosses val="autoZero"/>
        <c:auto val="1"/>
        <c:lblOffset val="100"/>
        <c:baseTimeUnit val="years"/>
      </c:dateAx>
      <c:valAx>
        <c:axId val="347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116.38</c:v>
                </c:pt>
                <c:pt idx="1">
                  <c:v>113.61</c:v>
                </c:pt>
                <c:pt idx="2">
                  <c:v>114.19</c:v>
                </c:pt>
                <c:pt idx="3">
                  <c:v>110</c:v>
                </c:pt>
                <c:pt idx="4">
                  <c:v>109.9</c:v>
                </c:pt>
              </c:numCache>
            </c:numRef>
          </c:val>
          <c:extLst>
            <c:ext xmlns:c16="http://schemas.microsoft.com/office/drawing/2014/chart" uri="{C3380CC4-5D6E-409C-BE32-E72D297353CC}">
              <c16:uniqueId val="{00000000-9965-45CE-A1AE-DFF6B86894F6}"/>
            </c:ext>
          </c:extLst>
        </c:ser>
        <c:dLbls>
          <c:showLegendKey val="0"/>
          <c:showVal val="0"/>
          <c:showCatName val="0"/>
          <c:showSerName val="0"/>
          <c:showPercent val="0"/>
          <c:showBubbleSize val="0"/>
        </c:dLbls>
        <c:gapWidth val="150"/>
        <c:axId val="157811112"/>
        <c:axId val="15781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9965-45CE-A1AE-DFF6B86894F6}"/>
            </c:ext>
          </c:extLst>
        </c:ser>
        <c:dLbls>
          <c:showLegendKey val="0"/>
          <c:showVal val="0"/>
          <c:showCatName val="0"/>
          <c:showSerName val="0"/>
          <c:showPercent val="0"/>
          <c:showBubbleSize val="0"/>
        </c:dLbls>
        <c:marker val="1"/>
        <c:smooth val="0"/>
        <c:axId val="157811112"/>
        <c:axId val="157811504"/>
      </c:lineChart>
      <c:dateAx>
        <c:axId val="157811112"/>
        <c:scaling>
          <c:orientation val="minMax"/>
        </c:scaling>
        <c:delete val="1"/>
        <c:axPos val="b"/>
        <c:numFmt formatCode="&quot;H&quot;yy" sourceLinked="1"/>
        <c:majorTickMark val="none"/>
        <c:minorTickMark val="none"/>
        <c:tickLblPos val="none"/>
        <c:crossAx val="157811504"/>
        <c:crosses val="autoZero"/>
        <c:auto val="1"/>
        <c:lblOffset val="100"/>
        <c:baseTimeUnit val="years"/>
      </c:dateAx>
      <c:valAx>
        <c:axId val="15781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81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c:v>
                </c:pt>
                <c:pt idx="1">
                  <c:v>45.07</c:v>
                </c:pt>
                <c:pt idx="2">
                  <c:v>45.96</c:v>
                </c:pt>
                <c:pt idx="3">
                  <c:v>47.66</c:v>
                </c:pt>
                <c:pt idx="4">
                  <c:v>49.3</c:v>
                </c:pt>
              </c:numCache>
            </c:numRef>
          </c:val>
          <c:extLst>
            <c:ext xmlns:c16="http://schemas.microsoft.com/office/drawing/2014/chart" uri="{C3380CC4-5D6E-409C-BE32-E72D297353CC}">
              <c16:uniqueId val="{00000000-CF80-46CA-A7F9-D0E04F12802C}"/>
            </c:ext>
          </c:extLst>
        </c:ser>
        <c:dLbls>
          <c:showLegendKey val="0"/>
          <c:showVal val="0"/>
          <c:showCatName val="0"/>
          <c:showSerName val="0"/>
          <c:showPercent val="0"/>
          <c:showBubbleSize val="0"/>
        </c:dLbls>
        <c:gapWidth val="150"/>
        <c:axId val="347312584"/>
        <c:axId val="3473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F80-46CA-A7F9-D0E04F12802C}"/>
            </c:ext>
          </c:extLst>
        </c:ser>
        <c:dLbls>
          <c:showLegendKey val="0"/>
          <c:showVal val="0"/>
          <c:showCatName val="0"/>
          <c:showSerName val="0"/>
          <c:showPercent val="0"/>
          <c:showBubbleSize val="0"/>
        </c:dLbls>
        <c:marker val="1"/>
        <c:smooth val="0"/>
        <c:axId val="347312584"/>
        <c:axId val="347313760"/>
      </c:lineChart>
      <c:dateAx>
        <c:axId val="347312584"/>
        <c:scaling>
          <c:orientation val="minMax"/>
        </c:scaling>
        <c:delete val="1"/>
        <c:axPos val="b"/>
        <c:numFmt formatCode="&quot;H&quot;yy" sourceLinked="1"/>
        <c:majorTickMark val="none"/>
        <c:minorTickMark val="none"/>
        <c:tickLblPos val="none"/>
        <c:crossAx val="347313760"/>
        <c:crosses val="autoZero"/>
        <c:auto val="1"/>
        <c:lblOffset val="100"/>
        <c:baseTimeUnit val="years"/>
      </c:dateAx>
      <c:valAx>
        <c:axId val="3473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1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12.06</c:v>
                </c:pt>
                <c:pt idx="1">
                  <c:v>12.81</c:v>
                </c:pt>
                <c:pt idx="2">
                  <c:v>12.92</c:v>
                </c:pt>
                <c:pt idx="3">
                  <c:v>12.54</c:v>
                </c:pt>
                <c:pt idx="4">
                  <c:v>12.13</c:v>
                </c:pt>
              </c:numCache>
            </c:numRef>
          </c:val>
          <c:extLst>
            <c:ext xmlns:c16="http://schemas.microsoft.com/office/drawing/2014/chart" uri="{C3380CC4-5D6E-409C-BE32-E72D297353CC}">
              <c16:uniqueId val="{00000000-1793-48FE-A2AA-DFCF041B0C6D}"/>
            </c:ext>
          </c:extLst>
        </c:ser>
        <c:dLbls>
          <c:showLegendKey val="0"/>
          <c:showVal val="0"/>
          <c:showCatName val="0"/>
          <c:showSerName val="0"/>
          <c:showPercent val="0"/>
          <c:showBubbleSize val="0"/>
        </c:dLbls>
        <c:gapWidth val="150"/>
        <c:axId val="347307880"/>
        <c:axId val="34731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1793-48FE-A2AA-DFCF041B0C6D}"/>
            </c:ext>
          </c:extLst>
        </c:ser>
        <c:dLbls>
          <c:showLegendKey val="0"/>
          <c:showVal val="0"/>
          <c:showCatName val="0"/>
          <c:showSerName val="0"/>
          <c:showPercent val="0"/>
          <c:showBubbleSize val="0"/>
        </c:dLbls>
        <c:marker val="1"/>
        <c:smooth val="0"/>
        <c:axId val="347307880"/>
        <c:axId val="347314936"/>
      </c:lineChart>
      <c:dateAx>
        <c:axId val="347307880"/>
        <c:scaling>
          <c:orientation val="minMax"/>
        </c:scaling>
        <c:delete val="1"/>
        <c:axPos val="b"/>
        <c:numFmt formatCode="&quot;H&quot;yy" sourceLinked="1"/>
        <c:majorTickMark val="none"/>
        <c:minorTickMark val="none"/>
        <c:tickLblPos val="none"/>
        <c:crossAx val="347314936"/>
        <c:crosses val="autoZero"/>
        <c:auto val="1"/>
        <c:lblOffset val="100"/>
        <c:baseTimeUnit val="years"/>
      </c:dateAx>
      <c:valAx>
        <c:axId val="34731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0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08-4038-A9E3-534FAD183132}"/>
            </c:ext>
          </c:extLst>
        </c:ser>
        <c:dLbls>
          <c:showLegendKey val="0"/>
          <c:showVal val="0"/>
          <c:showCatName val="0"/>
          <c:showSerName val="0"/>
          <c:showPercent val="0"/>
          <c:showBubbleSize val="0"/>
        </c:dLbls>
        <c:gapWidth val="150"/>
        <c:axId val="347315328"/>
        <c:axId val="34730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508-4038-A9E3-534FAD183132}"/>
            </c:ext>
          </c:extLst>
        </c:ser>
        <c:dLbls>
          <c:showLegendKey val="0"/>
          <c:showVal val="0"/>
          <c:showCatName val="0"/>
          <c:showSerName val="0"/>
          <c:showPercent val="0"/>
          <c:showBubbleSize val="0"/>
        </c:dLbls>
        <c:marker val="1"/>
        <c:smooth val="0"/>
        <c:axId val="347315328"/>
        <c:axId val="347309448"/>
      </c:lineChart>
      <c:dateAx>
        <c:axId val="347315328"/>
        <c:scaling>
          <c:orientation val="minMax"/>
        </c:scaling>
        <c:delete val="1"/>
        <c:axPos val="b"/>
        <c:numFmt formatCode="&quot;H&quot;yy" sourceLinked="1"/>
        <c:majorTickMark val="none"/>
        <c:minorTickMark val="none"/>
        <c:tickLblPos val="none"/>
        <c:crossAx val="347309448"/>
        <c:crosses val="autoZero"/>
        <c:auto val="1"/>
        <c:lblOffset val="100"/>
        <c:baseTimeUnit val="years"/>
      </c:dateAx>
      <c:valAx>
        <c:axId val="347309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3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204.68</c:v>
                </c:pt>
                <c:pt idx="1">
                  <c:v>398.47</c:v>
                </c:pt>
                <c:pt idx="2">
                  <c:v>251.99</c:v>
                </c:pt>
                <c:pt idx="3">
                  <c:v>435.22</c:v>
                </c:pt>
                <c:pt idx="4">
                  <c:v>466.52</c:v>
                </c:pt>
              </c:numCache>
            </c:numRef>
          </c:val>
          <c:extLst>
            <c:ext xmlns:c16="http://schemas.microsoft.com/office/drawing/2014/chart" uri="{C3380CC4-5D6E-409C-BE32-E72D297353CC}">
              <c16:uniqueId val="{00000000-C1B6-4BEF-8788-CCE1961FAC10}"/>
            </c:ext>
          </c:extLst>
        </c:ser>
        <c:dLbls>
          <c:showLegendKey val="0"/>
          <c:showVal val="0"/>
          <c:showCatName val="0"/>
          <c:showSerName val="0"/>
          <c:showPercent val="0"/>
          <c:showBubbleSize val="0"/>
        </c:dLbls>
        <c:gapWidth val="150"/>
        <c:axId val="347311800"/>
        <c:axId val="34734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C1B6-4BEF-8788-CCE1961FAC10}"/>
            </c:ext>
          </c:extLst>
        </c:ser>
        <c:dLbls>
          <c:showLegendKey val="0"/>
          <c:showVal val="0"/>
          <c:showCatName val="0"/>
          <c:showSerName val="0"/>
          <c:showPercent val="0"/>
          <c:showBubbleSize val="0"/>
        </c:dLbls>
        <c:marker val="1"/>
        <c:smooth val="0"/>
        <c:axId val="347311800"/>
        <c:axId val="347341064"/>
      </c:lineChart>
      <c:dateAx>
        <c:axId val="347311800"/>
        <c:scaling>
          <c:orientation val="minMax"/>
        </c:scaling>
        <c:delete val="1"/>
        <c:axPos val="b"/>
        <c:numFmt formatCode="&quot;H&quot;yy" sourceLinked="1"/>
        <c:majorTickMark val="none"/>
        <c:minorTickMark val="none"/>
        <c:tickLblPos val="none"/>
        <c:crossAx val="347341064"/>
        <c:crosses val="autoZero"/>
        <c:auto val="1"/>
        <c:lblOffset val="100"/>
        <c:baseTimeUnit val="years"/>
      </c:dateAx>
      <c:valAx>
        <c:axId val="347341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31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374.36</c:v>
                </c:pt>
                <c:pt idx="1">
                  <c:v>392.78</c:v>
                </c:pt>
                <c:pt idx="2">
                  <c:v>437.62</c:v>
                </c:pt>
                <c:pt idx="3">
                  <c:v>480.19</c:v>
                </c:pt>
                <c:pt idx="4">
                  <c:v>519.13</c:v>
                </c:pt>
              </c:numCache>
            </c:numRef>
          </c:val>
          <c:extLst>
            <c:ext xmlns:c16="http://schemas.microsoft.com/office/drawing/2014/chart" uri="{C3380CC4-5D6E-409C-BE32-E72D297353CC}">
              <c16:uniqueId val="{00000000-0E53-442C-AA52-48BDB6C09687}"/>
            </c:ext>
          </c:extLst>
        </c:ser>
        <c:dLbls>
          <c:showLegendKey val="0"/>
          <c:showVal val="0"/>
          <c:showCatName val="0"/>
          <c:showSerName val="0"/>
          <c:showPercent val="0"/>
          <c:showBubbleSize val="0"/>
        </c:dLbls>
        <c:gapWidth val="150"/>
        <c:axId val="347344200"/>
        <c:axId val="34734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0E53-442C-AA52-48BDB6C09687}"/>
            </c:ext>
          </c:extLst>
        </c:ser>
        <c:dLbls>
          <c:showLegendKey val="0"/>
          <c:showVal val="0"/>
          <c:showCatName val="0"/>
          <c:showSerName val="0"/>
          <c:showPercent val="0"/>
          <c:showBubbleSize val="0"/>
        </c:dLbls>
        <c:marker val="1"/>
        <c:smooth val="0"/>
        <c:axId val="347344200"/>
        <c:axId val="347342632"/>
      </c:lineChart>
      <c:dateAx>
        <c:axId val="347344200"/>
        <c:scaling>
          <c:orientation val="minMax"/>
        </c:scaling>
        <c:delete val="1"/>
        <c:axPos val="b"/>
        <c:numFmt formatCode="&quot;H&quot;yy" sourceLinked="1"/>
        <c:majorTickMark val="none"/>
        <c:minorTickMark val="none"/>
        <c:tickLblPos val="none"/>
        <c:crossAx val="347342632"/>
        <c:crosses val="autoZero"/>
        <c:auto val="1"/>
        <c:lblOffset val="100"/>
        <c:baseTimeUnit val="years"/>
      </c:dateAx>
      <c:valAx>
        <c:axId val="347342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34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107.83</c:v>
                </c:pt>
                <c:pt idx="1">
                  <c:v>106.32</c:v>
                </c:pt>
                <c:pt idx="2">
                  <c:v>105.97</c:v>
                </c:pt>
                <c:pt idx="3">
                  <c:v>103.67</c:v>
                </c:pt>
                <c:pt idx="4">
                  <c:v>97.9</c:v>
                </c:pt>
              </c:numCache>
            </c:numRef>
          </c:val>
          <c:extLst>
            <c:ext xmlns:c16="http://schemas.microsoft.com/office/drawing/2014/chart" uri="{C3380CC4-5D6E-409C-BE32-E72D297353CC}">
              <c16:uniqueId val="{00000000-F715-4C94-91E3-F3E422511576}"/>
            </c:ext>
          </c:extLst>
        </c:ser>
        <c:dLbls>
          <c:showLegendKey val="0"/>
          <c:showVal val="0"/>
          <c:showCatName val="0"/>
          <c:showSerName val="0"/>
          <c:showPercent val="0"/>
          <c:showBubbleSize val="0"/>
        </c:dLbls>
        <c:gapWidth val="150"/>
        <c:axId val="347341456"/>
        <c:axId val="34734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F715-4C94-91E3-F3E422511576}"/>
            </c:ext>
          </c:extLst>
        </c:ser>
        <c:dLbls>
          <c:showLegendKey val="0"/>
          <c:showVal val="0"/>
          <c:showCatName val="0"/>
          <c:showSerName val="0"/>
          <c:showPercent val="0"/>
          <c:showBubbleSize val="0"/>
        </c:dLbls>
        <c:marker val="1"/>
        <c:smooth val="0"/>
        <c:axId val="347341456"/>
        <c:axId val="347344984"/>
      </c:lineChart>
      <c:dateAx>
        <c:axId val="347341456"/>
        <c:scaling>
          <c:orientation val="minMax"/>
        </c:scaling>
        <c:delete val="1"/>
        <c:axPos val="b"/>
        <c:numFmt formatCode="&quot;H&quot;yy" sourceLinked="1"/>
        <c:majorTickMark val="none"/>
        <c:minorTickMark val="none"/>
        <c:tickLblPos val="none"/>
        <c:crossAx val="347344984"/>
        <c:crosses val="autoZero"/>
        <c:auto val="1"/>
        <c:lblOffset val="100"/>
        <c:baseTimeUnit val="years"/>
      </c:dateAx>
      <c:valAx>
        <c:axId val="34734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4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198.11</c:v>
                </c:pt>
                <c:pt idx="1">
                  <c:v>200.58</c:v>
                </c:pt>
                <c:pt idx="2">
                  <c:v>201.2</c:v>
                </c:pt>
                <c:pt idx="3">
                  <c:v>205.72</c:v>
                </c:pt>
                <c:pt idx="4">
                  <c:v>204.91</c:v>
                </c:pt>
              </c:numCache>
            </c:numRef>
          </c:val>
          <c:extLst>
            <c:ext xmlns:c16="http://schemas.microsoft.com/office/drawing/2014/chart" uri="{C3380CC4-5D6E-409C-BE32-E72D297353CC}">
              <c16:uniqueId val="{00000000-C166-482F-8C41-D0A364171C1F}"/>
            </c:ext>
          </c:extLst>
        </c:ser>
        <c:dLbls>
          <c:showLegendKey val="0"/>
          <c:showVal val="0"/>
          <c:showCatName val="0"/>
          <c:showSerName val="0"/>
          <c:showPercent val="0"/>
          <c:showBubbleSize val="0"/>
        </c:dLbls>
        <c:gapWidth val="150"/>
        <c:axId val="347344592"/>
        <c:axId val="34734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166-482F-8C41-D0A364171C1F}"/>
            </c:ext>
          </c:extLst>
        </c:ser>
        <c:dLbls>
          <c:showLegendKey val="0"/>
          <c:showVal val="0"/>
          <c:showCatName val="0"/>
          <c:showSerName val="0"/>
          <c:showPercent val="0"/>
          <c:showBubbleSize val="0"/>
        </c:dLbls>
        <c:marker val="1"/>
        <c:smooth val="0"/>
        <c:axId val="347344592"/>
        <c:axId val="347345768"/>
      </c:lineChart>
      <c:dateAx>
        <c:axId val="347344592"/>
        <c:scaling>
          <c:orientation val="minMax"/>
        </c:scaling>
        <c:delete val="1"/>
        <c:axPos val="b"/>
        <c:numFmt formatCode="&quot;H&quot;yy" sourceLinked="1"/>
        <c:majorTickMark val="none"/>
        <c:minorTickMark val="none"/>
        <c:tickLblPos val="none"/>
        <c:crossAx val="347345768"/>
        <c:crosses val="autoZero"/>
        <c:auto val="1"/>
        <c:lblOffset val="100"/>
        <c:baseTimeUnit val="years"/>
      </c:dateAx>
      <c:valAx>
        <c:axId val="34734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4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3" zoomScale="70" zoomScaleNormal="7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福島県　須賀川市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75892</v>
      </c>
      <c r="AM8" s="61"/>
      <c r="AN8" s="61"/>
      <c r="AO8" s="61"/>
      <c r="AP8" s="61"/>
      <c r="AQ8" s="61"/>
      <c r="AR8" s="61"/>
      <c r="AS8" s="61"/>
      <c r="AT8" s="52">
        <f>データ!$S$6</f>
        <v>279.43</v>
      </c>
      <c r="AU8" s="53"/>
      <c r="AV8" s="53"/>
      <c r="AW8" s="53"/>
      <c r="AX8" s="53"/>
      <c r="AY8" s="53"/>
      <c r="AZ8" s="53"/>
      <c r="BA8" s="53"/>
      <c r="BB8" s="54">
        <f>データ!$T$6</f>
        <v>271.60000000000002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64.25</v>
      </c>
      <c r="J10" s="53"/>
      <c r="K10" s="53"/>
      <c r="L10" s="53"/>
      <c r="M10" s="53"/>
      <c r="N10" s="53"/>
      <c r="O10" s="64"/>
      <c r="P10" s="54">
        <f>データ!$P$6</f>
        <v>90.05</v>
      </c>
      <c r="Q10" s="54"/>
      <c r="R10" s="54"/>
      <c r="S10" s="54"/>
      <c r="T10" s="54"/>
      <c r="U10" s="54"/>
      <c r="V10" s="54"/>
      <c r="W10" s="61">
        <f>データ!$Q$6</f>
        <v>3896</v>
      </c>
      <c r="X10" s="61"/>
      <c r="Y10" s="61"/>
      <c r="Z10" s="61"/>
      <c r="AA10" s="61"/>
      <c r="AB10" s="61"/>
      <c r="AC10" s="61"/>
      <c r="AD10" s="2"/>
      <c r="AE10" s="2"/>
      <c r="AF10" s="2"/>
      <c r="AG10" s="2"/>
      <c r="AH10" s="4"/>
      <c r="AI10" s="4"/>
      <c r="AJ10" s="4"/>
      <c r="AK10" s="4"/>
      <c r="AL10" s="61">
        <f>データ!$U$6</f>
        <v>68013</v>
      </c>
      <c r="AM10" s="61"/>
      <c r="AN10" s="61"/>
      <c r="AO10" s="61"/>
      <c r="AP10" s="61"/>
      <c r="AQ10" s="61"/>
      <c r="AR10" s="61"/>
      <c r="AS10" s="61"/>
      <c r="AT10" s="52">
        <f>データ!$V$6</f>
        <v>173.4</v>
      </c>
      <c r="AU10" s="53"/>
      <c r="AV10" s="53"/>
      <c r="AW10" s="53"/>
      <c r="AX10" s="53"/>
      <c r="AY10" s="53"/>
      <c r="AZ10" s="53"/>
      <c r="BA10" s="53"/>
      <c r="BB10" s="54">
        <f>データ!$W$6</f>
        <v>392.23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uAQMw9xMgUOs12nUuMawzB/7fylmPxwvgj0haoQ78Pj2EYmU3JS6ranENADZezHoqCCiLwr8uAgqKJhH1iC2w==" saltValue="0mNVAaM8e+iYvSNus5ky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72079</v>
      </c>
      <c r="D6" s="34">
        <f t="shared" si="3"/>
        <v>46</v>
      </c>
      <c r="E6" s="34">
        <f t="shared" si="3"/>
        <v>1</v>
      </c>
      <c r="F6" s="34">
        <f t="shared" si="3"/>
        <v>0</v>
      </c>
      <c r="G6" s="34">
        <f t="shared" si="3"/>
        <v>1</v>
      </c>
      <c r="H6" s="34" t="str">
        <f t="shared" si="3"/>
        <v>福島県　須賀川市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64.25</v>
      </c>
      <c r="P6" s="35">
        <f t="shared" si="3"/>
        <v>90.05</v>
      </c>
      <c r="Q6" s="35">
        <f t="shared" si="3"/>
        <v>3896</v>
      </c>
      <c r="R6" s="35">
        <f t="shared" si="3"/>
        <v>75892</v>
      </c>
      <c r="S6" s="35">
        <f t="shared" si="3"/>
        <v>279.43</v>
      </c>
      <c r="T6" s="35">
        <f t="shared" si="3"/>
        <v>271.60000000000002</v>
      </c>
      <c r="U6" s="35">
        <f t="shared" si="3"/>
        <v>68013</v>
      </c>
      <c r="V6" s="35">
        <f t="shared" si="3"/>
        <v>173.4</v>
      </c>
      <c r="W6" s="35">
        <f t="shared" si="3"/>
        <v>392.23</v>
      </c>
      <c r="X6" s="36">
        <f>IF(X7="",NA(),X7)</f>
        <v>116.38</v>
      </c>
      <c r="Y6" s="36">
        <f t="shared" ref="Y6:AG6" si="4">IF(Y7="",NA(),Y7)</f>
        <v>113.61</v>
      </c>
      <c r="Z6" s="36">
        <f t="shared" si="4"/>
        <v>114.19</v>
      </c>
      <c r="AA6" s="36">
        <f t="shared" si="4"/>
        <v>110</v>
      </c>
      <c r="AB6" s="36">
        <f t="shared" si="4"/>
        <v>109.9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204.68</v>
      </c>
      <c r="AU6" s="36">
        <f t="shared" ref="AU6:BC6" si="6">IF(AU7="",NA(),AU7)</f>
        <v>398.47</v>
      </c>
      <c r="AV6" s="36">
        <f t="shared" si="6"/>
        <v>251.99</v>
      </c>
      <c r="AW6" s="36">
        <f t="shared" si="6"/>
        <v>435.22</v>
      </c>
      <c r="AX6" s="36">
        <f t="shared" si="6"/>
        <v>466.52</v>
      </c>
      <c r="AY6" s="36">
        <f t="shared" si="6"/>
        <v>357.82</v>
      </c>
      <c r="AZ6" s="36">
        <f t="shared" si="6"/>
        <v>355.5</v>
      </c>
      <c r="BA6" s="36">
        <f t="shared" si="6"/>
        <v>349.83</v>
      </c>
      <c r="BB6" s="36">
        <f t="shared" si="6"/>
        <v>360.86</v>
      </c>
      <c r="BC6" s="36">
        <f t="shared" si="6"/>
        <v>350.79</v>
      </c>
      <c r="BD6" s="35" t="str">
        <f>IF(BD7="","",IF(BD7="-","【-】","【"&amp;SUBSTITUTE(TEXT(BD7,"#,##0.00"),"-","△")&amp;"】"))</f>
        <v>【260.31】</v>
      </c>
      <c r="BE6" s="36">
        <f>IF(BE7="",NA(),BE7)</f>
        <v>374.36</v>
      </c>
      <c r="BF6" s="36">
        <f t="shared" ref="BF6:BN6" si="7">IF(BF7="",NA(),BF7)</f>
        <v>392.78</v>
      </c>
      <c r="BG6" s="36">
        <f t="shared" si="7"/>
        <v>437.62</v>
      </c>
      <c r="BH6" s="36">
        <f t="shared" si="7"/>
        <v>480.19</v>
      </c>
      <c r="BI6" s="36">
        <f t="shared" si="7"/>
        <v>519.13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107.83</v>
      </c>
      <c r="BQ6" s="36">
        <f t="shared" ref="BQ6:BY6" si="8">IF(BQ7="",NA(),BQ7)</f>
        <v>106.32</v>
      </c>
      <c r="BR6" s="36">
        <f t="shared" si="8"/>
        <v>105.97</v>
      </c>
      <c r="BS6" s="36">
        <f t="shared" si="8"/>
        <v>103.67</v>
      </c>
      <c r="BT6" s="36">
        <f t="shared" si="8"/>
        <v>97.9</v>
      </c>
      <c r="BU6" s="36">
        <f t="shared" si="8"/>
        <v>106.01</v>
      </c>
      <c r="BV6" s="36">
        <f t="shared" si="8"/>
        <v>104.57</v>
      </c>
      <c r="BW6" s="36">
        <f t="shared" si="8"/>
        <v>103.54</v>
      </c>
      <c r="BX6" s="36">
        <f t="shared" si="8"/>
        <v>103.32</v>
      </c>
      <c r="BY6" s="36">
        <f t="shared" si="8"/>
        <v>100.85</v>
      </c>
      <c r="BZ6" s="35" t="str">
        <f>IF(BZ7="","",IF(BZ7="-","【-】","【"&amp;SUBSTITUTE(TEXT(BZ7,"#,##0.00"),"-","△")&amp;"】"))</f>
        <v>【100.05】</v>
      </c>
      <c r="CA6" s="36">
        <f>IF(CA7="",NA(),CA7)</f>
        <v>198.11</v>
      </c>
      <c r="CB6" s="36">
        <f t="shared" ref="CB6:CJ6" si="9">IF(CB7="",NA(),CB7)</f>
        <v>200.58</v>
      </c>
      <c r="CC6" s="36">
        <f t="shared" si="9"/>
        <v>201.2</v>
      </c>
      <c r="CD6" s="36">
        <f t="shared" si="9"/>
        <v>205.72</v>
      </c>
      <c r="CE6" s="36">
        <f t="shared" si="9"/>
        <v>204.91</v>
      </c>
      <c r="CF6" s="36">
        <f t="shared" si="9"/>
        <v>162.24</v>
      </c>
      <c r="CG6" s="36">
        <f t="shared" si="9"/>
        <v>165.47</v>
      </c>
      <c r="CH6" s="36">
        <f t="shared" si="9"/>
        <v>167.46</v>
      </c>
      <c r="CI6" s="36">
        <f t="shared" si="9"/>
        <v>168.56</v>
      </c>
      <c r="CJ6" s="36">
        <f t="shared" si="9"/>
        <v>167.1</v>
      </c>
      <c r="CK6" s="35" t="str">
        <f>IF(CK7="","",IF(CK7="-","【-】","【"&amp;SUBSTITUTE(TEXT(CK7,"#,##0.00"),"-","△")&amp;"】"))</f>
        <v>【166.40】</v>
      </c>
      <c r="CL6" s="36">
        <f>IF(CL7="",NA(),CL7)</f>
        <v>58.36</v>
      </c>
      <c r="CM6" s="36">
        <f t="shared" ref="CM6:CU6" si="10">IF(CM7="",NA(),CM7)</f>
        <v>57.26</v>
      </c>
      <c r="CN6" s="36">
        <f t="shared" si="10"/>
        <v>57.4</v>
      </c>
      <c r="CO6" s="36">
        <f t="shared" si="10"/>
        <v>57.36</v>
      </c>
      <c r="CP6" s="36">
        <f t="shared" si="10"/>
        <v>60.53</v>
      </c>
      <c r="CQ6" s="36">
        <f t="shared" si="10"/>
        <v>59.11</v>
      </c>
      <c r="CR6" s="36">
        <f t="shared" si="10"/>
        <v>59.74</v>
      </c>
      <c r="CS6" s="36">
        <f t="shared" si="10"/>
        <v>59.46</v>
      </c>
      <c r="CT6" s="36">
        <f t="shared" si="10"/>
        <v>59.51</v>
      </c>
      <c r="CU6" s="36">
        <f t="shared" si="10"/>
        <v>59.91</v>
      </c>
      <c r="CV6" s="35" t="str">
        <f>IF(CV7="","",IF(CV7="-","【-】","【"&amp;SUBSTITUTE(TEXT(CV7,"#,##0.00"),"-","△")&amp;"】"))</f>
        <v>【60.69】</v>
      </c>
      <c r="CW6" s="36">
        <f>IF(CW7="",NA(),CW7)</f>
        <v>90.45</v>
      </c>
      <c r="CX6" s="36">
        <f t="shared" ref="CX6:DF6" si="11">IF(CX7="",NA(),CX7)</f>
        <v>91.7</v>
      </c>
      <c r="CY6" s="36">
        <f t="shared" si="11"/>
        <v>91.48</v>
      </c>
      <c r="CZ6" s="36">
        <f t="shared" si="11"/>
        <v>89.57</v>
      </c>
      <c r="DA6" s="36">
        <f t="shared" si="11"/>
        <v>90.76</v>
      </c>
      <c r="DB6" s="36">
        <f t="shared" si="11"/>
        <v>87.91</v>
      </c>
      <c r="DC6" s="36">
        <f t="shared" si="11"/>
        <v>87.28</v>
      </c>
      <c r="DD6" s="36">
        <f t="shared" si="11"/>
        <v>87.41</v>
      </c>
      <c r="DE6" s="36">
        <f t="shared" si="11"/>
        <v>87.08</v>
      </c>
      <c r="DF6" s="36">
        <f t="shared" si="11"/>
        <v>87.26</v>
      </c>
      <c r="DG6" s="35" t="str">
        <f>IF(DG7="","",IF(DG7="-","【-】","【"&amp;SUBSTITUTE(TEXT(DG7,"#,##0.00"),"-","△")&amp;"】"))</f>
        <v>【89.82】</v>
      </c>
      <c r="DH6" s="36">
        <f>IF(DH7="",NA(),DH7)</f>
        <v>47</v>
      </c>
      <c r="DI6" s="36">
        <f t="shared" ref="DI6:DQ6" si="12">IF(DI7="",NA(),DI7)</f>
        <v>45.07</v>
      </c>
      <c r="DJ6" s="36">
        <f t="shared" si="12"/>
        <v>45.96</v>
      </c>
      <c r="DK6" s="36">
        <f t="shared" si="12"/>
        <v>47.66</v>
      </c>
      <c r="DL6" s="36">
        <f t="shared" si="12"/>
        <v>49.3</v>
      </c>
      <c r="DM6" s="36">
        <f t="shared" si="12"/>
        <v>46.88</v>
      </c>
      <c r="DN6" s="36">
        <f t="shared" si="12"/>
        <v>46.94</v>
      </c>
      <c r="DO6" s="36">
        <f t="shared" si="12"/>
        <v>47.62</v>
      </c>
      <c r="DP6" s="36">
        <f t="shared" si="12"/>
        <v>48.55</v>
      </c>
      <c r="DQ6" s="36">
        <f t="shared" si="12"/>
        <v>49.2</v>
      </c>
      <c r="DR6" s="35" t="str">
        <f>IF(DR7="","",IF(DR7="-","【-】","【"&amp;SUBSTITUTE(TEXT(DR7,"#,##0.00"),"-","△")&amp;"】"))</f>
        <v>【50.19】</v>
      </c>
      <c r="DS6" s="36">
        <f>IF(DS7="",NA(),DS7)</f>
        <v>12.06</v>
      </c>
      <c r="DT6" s="36">
        <f t="shared" ref="DT6:EB6" si="13">IF(DT7="",NA(),DT7)</f>
        <v>12.81</v>
      </c>
      <c r="DU6" s="36">
        <f t="shared" si="13"/>
        <v>12.92</v>
      </c>
      <c r="DV6" s="36">
        <f t="shared" si="13"/>
        <v>12.54</v>
      </c>
      <c r="DW6" s="36">
        <f t="shared" si="13"/>
        <v>12.13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0.49</v>
      </c>
      <c r="EE6" s="36">
        <f t="shared" ref="EE6:EM6" si="14">IF(EE7="",NA(),EE7)</f>
        <v>0.6</v>
      </c>
      <c r="EF6" s="36">
        <f t="shared" si="14"/>
        <v>0.53</v>
      </c>
      <c r="EG6" s="36">
        <f t="shared" si="14"/>
        <v>0.35</v>
      </c>
      <c r="EH6" s="36">
        <f t="shared" si="14"/>
        <v>0.35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72079</v>
      </c>
      <c r="D7" s="38">
        <v>46</v>
      </c>
      <c r="E7" s="38">
        <v>1</v>
      </c>
      <c r="F7" s="38">
        <v>0</v>
      </c>
      <c r="G7" s="38">
        <v>1</v>
      </c>
      <c r="H7" s="38" t="s">
        <v>93</v>
      </c>
      <c r="I7" s="38" t="s">
        <v>94</v>
      </c>
      <c r="J7" s="38" t="s">
        <v>95</v>
      </c>
      <c r="K7" s="38" t="s">
        <v>96</v>
      </c>
      <c r="L7" s="38" t="s">
        <v>97</v>
      </c>
      <c r="M7" s="38" t="s">
        <v>98</v>
      </c>
      <c r="N7" s="39" t="s">
        <v>99</v>
      </c>
      <c r="O7" s="39">
        <v>64.25</v>
      </c>
      <c r="P7" s="39">
        <v>90.05</v>
      </c>
      <c r="Q7" s="39">
        <v>3896</v>
      </c>
      <c r="R7" s="39">
        <v>75892</v>
      </c>
      <c r="S7" s="39">
        <v>279.43</v>
      </c>
      <c r="T7" s="39">
        <v>271.60000000000002</v>
      </c>
      <c r="U7" s="39">
        <v>68013</v>
      </c>
      <c r="V7" s="39">
        <v>173.4</v>
      </c>
      <c r="W7" s="39">
        <v>392.23</v>
      </c>
      <c r="X7" s="39">
        <v>116.38</v>
      </c>
      <c r="Y7" s="39">
        <v>113.61</v>
      </c>
      <c r="Z7" s="39">
        <v>114.19</v>
      </c>
      <c r="AA7" s="39">
        <v>110</v>
      </c>
      <c r="AB7" s="39">
        <v>109.9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204.68</v>
      </c>
      <c r="AU7" s="39">
        <v>398.47</v>
      </c>
      <c r="AV7" s="39">
        <v>251.99</v>
      </c>
      <c r="AW7" s="39">
        <v>435.22</v>
      </c>
      <c r="AX7" s="39">
        <v>466.52</v>
      </c>
      <c r="AY7" s="39">
        <v>357.82</v>
      </c>
      <c r="AZ7" s="39">
        <v>355.5</v>
      </c>
      <c r="BA7" s="39">
        <v>349.83</v>
      </c>
      <c r="BB7" s="39">
        <v>360.86</v>
      </c>
      <c r="BC7" s="39">
        <v>350.79</v>
      </c>
      <c r="BD7" s="39">
        <v>260.31</v>
      </c>
      <c r="BE7" s="39">
        <v>374.36</v>
      </c>
      <c r="BF7" s="39">
        <v>392.78</v>
      </c>
      <c r="BG7" s="39">
        <v>437.62</v>
      </c>
      <c r="BH7" s="39">
        <v>480.19</v>
      </c>
      <c r="BI7" s="39">
        <v>519.13</v>
      </c>
      <c r="BJ7" s="39">
        <v>307.45999999999998</v>
      </c>
      <c r="BK7" s="39">
        <v>312.58</v>
      </c>
      <c r="BL7" s="39">
        <v>314.87</v>
      </c>
      <c r="BM7" s="39">
        <v>309.27999999999997</v>
      </c>
      <c r="BN7" s="39">
        <v>322.92</v>
      </c>
      <c r="BO7" s="39">
        <v>275.67</v>
      </c>
      <c r="BP7" s="39">
        <v>107.83</v>
      </c>
      <c r="BQ7" s="39">
        <v>106.32</v>
      </c>
      <c r="BR7" s="39">
        <v>105.97</v>
      </c>
      <c r="BS7" s="39">
        <v>103.67</v>
      </c>
      <c r="BT7" s="39">
        <v>97.9</v>
      </c>
      <c r="BU7" s="39">
        <v>106.01</v>
      </c>
      <c r="BV7" s="39">
        <v>104.57</v>
      </c>
      <c r="BW7" s="39">
        <v>103.54</v>
      </c>
      <c r="BX7" s="39">
        <v>103.32</v>
      </c>
      <c r="BY7" s="39">
        <v>100.85</v>
      </c>
      <c r="BZ7" s="39">
        <v>100.05</v>
      </c>
      <c r="CA7" s="39">
        <v>198.11</v>
      </c>
      <c r="CB7" s="39">
        <v>200.58</v>
      </c>
      <c r="CC7" s="39">
        <v>201.2</v>
      </c>
      <c r="CD7" s="39">
        <v>205.72</v>
      </c>
      <c r="CE7" s="39">
        <v>204.91</v>
      </c>
      <c r="CF7" s="39">
        <v>162.24</v>
      </c>
      <c r="CG7" s="39">
        <v>165.47</v>
      </c>
      <c r="CH7" s="39">
        <v>167.46</v>
      </c>
      <c r="CI7" s="39">
        <v>168.56</v>
      </c>
      <c r="CJ7" s="39">
        <v>167.1</v>
      </c>
      <c r="CK7" s="39">
        <v>166.4</v>
      </c>
      <c r="CL7" s="39">
        <v>58.36</v>
      </c>
      <c r="CM7" s="39">
        <v>57.26</v>
      </c>
      <c r="CN7" s="39">
        <v>57.4</v>
      </c>
      <c r="CO7" s="39">
        <v>57.36</v>
      </c>
      <c r="CP7" s="39">
        <v>60.53</v>
      </c>
      <c r="CQ7" s="39">
        <v>59.11</v>
      </c>
      <c r="CR7" s="39">
        <v>59.74</v>
      </c>
      <c r="CS7" s="39">
        <v>59.46</v>
      </c>
      <c r="CT7" s="39">
        <v>59.51</v>
      </c>
      <c r="CU7" s="39">
        <v>59.91</v>
      </c>
      <c r="CV7" s="39">
        <v>60.69</v>
      </c>
      <c r="CW7" s="39">
        <v>90.45</v>
      </c>
      <c r="CX7" s="39">
        <v>91.7</v>
      </c>
      <c r="CY7" s="39">
        <v>91.48</v>
      </c>
      <c r="CZ7" s="39">
        <v>89.57</v>
      </c>
      <c r="DA7" s="39">
        <v>90.76</v>
      </c>
      <c r="DB7" s="39">
        <v>87.91</v>
      </c>
      <c r="DC7" s="39">
        <v>87.28</v>
      </c>
      <c r="DD7" s="39">
        <v>87.41</v>
      </c>
      <c r="DE7" s="39">
        <v>87.08</v>
      </c>
      <c r="DF7" s="39">
        <v>87.26</v>
      </c>
      <c r="DG7" s="39">
        <v>89.82</v>
      </c>
      <c r="DH7" s="39">
        <v>47</v>
      </c>
      <c r="DI7" s="39">
        <v>45.07</v>
      </c>
      <c r="DJ7" s="39">
        <v>45.96</v>
      </c>
      <c r="DK7" s="39">
        <v>47.66</v>
      </c>
      <c r="DL7" s="39">
        <v>49.3</v>
      </c>
      <c r="DM7" s="39">
        <v>46.88</v>
      </c>
      <c r="DN7" s="39">
        <v>46.94</v>
      </c>
      <c r="DO7" s="39">
        <v>47.62</v>
      </c>
      <c r="DP7" s="39">
        <v>48.55</v>
      </c>
      <c r="DQ7" s="39">
        <v>49.2</v>
      </c>
      <c r="DR7" s="39">
        <v>50.19</v>
      </c>
      <c r="DS7" s="39">
        <v>12.06</v>
      </c>
      <c r="DT7" s="39">
        <v>12.81</v>
      </c>
      <c r="DU7" s="39">
        <v>12.92</v>
      </c>
      <c r="DV7" s="39">
        <v>12.54</v>
      </c>
      <c r="DW7" s="39">
        <v>12.13</v>
      </c>
      <c r="DX7" s="39">
        <v>13.39</v>
      </c>
      <c r="DY7" s="39">
        <v>14.48</v>
      </c>
      <c r="DZ7" s="39">
        <v>16.27</v>
      </c>
      <c r="EA7" s="39">
        <v>17.11</v>
      </c>
      <c r="EB7" s="39">
        <v>18.329999999999998</v>
      </c>
      <c r="EC7" s="39">
        <v>20.63</v>
      </c>
      <c r="ED7" s="39">
        <v>0.49</v>
      </c>
      <c r="EE7" s="39">
        <v>0.6</v>
      </c>
      <c r="EF7" s="39">
        <v>0.53</v>
      </c>
      <c r="EG7" s="39">
        <v>0.35</v>
      </c>
      <c r="EH7" s="39">
        <v>0.35</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2022-02-15T07:44:18Z</cp:lastPrinted>
  <dcterms:created xsi:type="dcterms:W3CDTF">2021-12-03T06:44:30Z</dcterms:created>
  <dcterms:modified xsi:type="dcterms:W3CDTF">2022-02-15T07:44:20Z</dcterms:modified>
  <cp:category/>
</cp:coreProperties>
</file>