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rvfl11\共有\11_上下水道課\1103_下水道係\●作業用データ（下水道係長）\【経営比較分析表】2019_074080_47_1718\"/>
    </mc:Choice>
  </mc:AlternateContent>
  <workbookProtection workbookAlgorithmName="SHA-512" workbookHashValue="a6uEkHUpOdLR5k99U4tvMxATj9fCAk4JalqVp0Z2COThJClQ5eQsg9+vzXfXuWtomS50BPQoxuteZVJiL1VbPQ==" workbookSaltValue="47qVhwrf21q/bONrWoEv2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<sst xmlns="http://schemas.openxmlformats.org/spreadsheetml/2006/main" count="236" uniqueCount="120">
  <si>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</si>
  <si>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</si>
  <si>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</si>
  <si>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</si>
  <si>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</si>
  <si>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</si>
  <si>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</si>
  <si>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</si>
  <si>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</si>
  <si>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</si>
  <si>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</si>
  <si>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</si>
  <si>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</si>
  <si>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</si>
  <si>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</si>
  <si>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</si>
  <si>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</si>
  <si>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</si>
  <si>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</si>
  <si>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</si>
  <si>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</si>
  <si>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</si>
  <si>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</si>
  <si>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</si>
  <si>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</si>
  <si>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</si>
  <si>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</si>
  <si>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</si>
  <si>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</si>
  <si>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</si>
  <si>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</si>
  <si>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</si>
  <si>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</si>
  <si>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</si>
  <si>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</si>
  <si>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</si>
  <si>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</si>
  <si>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</si>
  <si>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</si>
  <si>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</si>
  <si>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</si>
  <si>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</si>
  <si>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</si>
  <si>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</si>
  <si>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</si>
  <si>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</si>
  <si>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</si>
  <si>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</si>
  <si>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</si>
  <si>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</si>
  <si>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</si>
  <si>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</si>
  <si>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</si>
  <si>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</si>
  <si>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</si>
  <si>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</si>
  <si>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</si>
  <si>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</si>
  <si>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</si>
  <si>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</si>
  <si>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</si>
  <si>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</si>
  <si>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</si>
  <si>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</si>
  <si>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</si>
  <si>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</si>
  <si>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</si>
  <si>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</si>
  <si>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</si>
  <si>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</si>
  <si>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</si>
  <si>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</si>
  <si>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</si>
  <si>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</si>
  <si>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</si>
  <si>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</si>
  <si>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</si>
  <si>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</si>
  <si>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</si>
  <si>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</si>
  <si>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</si>
  <si>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</si>
  <si>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</si>
  <si>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</si>
  <si>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</si>
  <si>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</si>
  <si>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</si>
  <si>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</si>
  <si>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</si>
  <si>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</si>
  <si>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</si>
  <si>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</si>
  <si>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</si>
  <si>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</si>
  <si>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</si>
  <si>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</si>
  <si>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</si>
  <si>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</si>
  <si>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</si>
  <si>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猪苗代町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</si>
  <si>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</si>
  <si>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</si>
  <si>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</si>
  <si>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</si>
  <si>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</si>
  <si>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</si>
  <si>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</si>
  <si>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</si>
  <si>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</si>
  <si>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</si>
  <si>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</si>
  <si>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</si>
  <si>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</si>
  <si>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</si>
  <si>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</si>
  <si>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</si>
  <si>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</si>
  <si>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収益的収支比率は60%後半へ上向きに推移しており、継続して赤字解消に向けた経営改善が必要である。
　企業債残高対事業規模比率は一般会計からの繰入基準が見直しとなり、全国平均及び類似団体平均値を下回ったが、企業債残高、営業収益等は例年と比較し大差はなく、引き続き営業収益の増収が求められる。
　経費回収率は類似団体平均値を上回っている状況だが、継続して適正な使用料収入の確保と汚水処理費の削減が必要である。
　汚水処理原価は類似団体平均値と同程度である。近年横ばい傾向にある。引続き維持管理費の削減、接続率の向上が必要である。
　施設利用率は類似団体平均値、全国平均値から下回る状況にありが、当町は県内でも有数の観光地であることから下水道計画人口に相当の観光人口を見込んでおり、観光シーズンに合わせた施設規模とせざるを得ないため、やむを得ないものと思われる。
　水洗化率は類似団体平均値を下回っているため、処理区域内の接続率向上を図る対策が必要である。</t>
    <rPh sb="13" eb="14">
      <t>ハン</t>
    </rPh>
    <rPh sb="64" eb="66">
      <t>イッパン</t>
    </rPh>
    <rPh sb="66" eb="68">
      <t>カイケイ</t>
    </rPh>
    <rPh sb="72" eb="73">
      <t>イ</t>
    </rPh>
    <rPh sb="73" eb="75">
      <t>キジュン</t>
    </rPh>
    <rPh sb="76" eb="78">
      <t>ミナオ</t>
    </rPh>
    <rPh sb="97" eb="98">
      <t>シタ</t>
    </rPh>
    <rPh sb="103" eb="105">
      <t>キギョウ</t>
    </rPh>
    <rPh sb="105" eb="106">
      <t>サイ</t>
    </rPh>
    <rPh sb="106" eb="108">
      <t>ザンダカ</t>
    </rPh>
    <rPh sb="109" eb="111">
      <t>エイギョウ</t>
    </rPh>
    <rPh sb="111" eb="113">
      <t>シュウエキ</t>
    </rPh>
    <rPh sb="113" eb="114">
      <t>トウ</t>
    </rPh>
    <rPh sb="118" eb="120">
      <t>ヒカク</t>
    </rPh>
    <rPh sb="121" eb="122">
      <t>オオ</t>
    </rPh>
    <rPh sb="122" eb="123">
      <t>サ</t>
    </rPh>
    <rPh sb="127" eb="128">
      <t>ヒ</t>
    </rPh>
    <rPh sb="129" eb="130">
      <t>ツヅ</t>
    </rPh>
    <rPh sb="131" eb="133">
      <t>エイギョウ</t>
    </rPh>
    <rPh sb="133" eb="135">
      <t>シュウエキ</t>
    </rPh>
    <rPh sb="136" eb="138">
      <t>ゾウシュウ</t>
    </rPh>
    <rPh sb="139" eb="140">
      <t>モト</t>
    </rPh>
    <rPh sb="229" eb="230">
      <t>ヨコ</t>
    </rPh>
    <rPh sb="232" eb="234">
      <t>ケイコウ</t>
    </rPh>
    <rPh sb="279" eb="281">
      <t>ゼンコク</t>
    </rPh>
    <rPh sb="281" eb="284">
      <t>ヘイキンチ</t>
    </rPh>
    <rPh sb="286" eb="288">
      <t>シタマワ</t>
    </rPh>
    <rPh sb="289" eb="291">
      <t>ジョウキョウ</t>
    </rPh>
    <phoneticPr fontId="4"/>
  </si>
  <si>
    <t>　昭和62年に供用開始されたことから、現在管渠の耐用年数に達してはいないが、処理施設の機器については、ほとんどが耐用年数を越え、不具合があれば修繕、オーバーホールで凌いでいる状況である。</t>
    <rPh sb="38" eb="40">
      <t>ショリ</t>
    </rPh>
    <rPh sb="40" eb="42">
      <t>シセツ</t>
    </rPh>
    <rPh sb="43" eb="45">
      <t>キキ</t>
    </rPh>
    <rPh sb="56" eb="58">
      <t>タイヨウ</t>
    </rPh>
    <rPh sb="58" eb="60">
      <t>ネンスウ</t>
    </rPh>
    <rPh sb="61" eb="62">
      <t>コ</t>
    </rPh>
    <rPh sb="64" eb="67">
      <t>フグアイ</t>
    </rPh>
    <rPh sb="71" eb="73">
      <t>シュウゼン</t>
    </rPh>
    <rPh sb="82" eb="83">
      <t>シノ</t>
    </rPh>
    <rPh sb="87" eb="89">
      <t>ジョウキョウ</t>
    </rPh>
    <phoneticPr fontId="4"/>
  </si>
  <si>
    <t>　経営の健全性･効率性については、各指標とも類似団体平均値と同程度もしくは下回る結果となっており、経営改善に向けた取組みが必要である。
　具体的な対策としては、下水道接続率の向上を図るための普及促進の強化、維持管理費に係るコスト縮減を行い、更に将来的には使用料の改正を検討しなければならない。
　また、管渠の老朽化対策は当面必要ないが、今後適正な時期に長寿命化計画策定に取り組み計画的に更新しなければならない。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</si>
</sst>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quot;-&quot;">
                  <c:v>0.16</c:v>
                </c:pt>
              </c:numCache>
            </c:numRef>
          </c:val>
          <c:extLst>
            <c:ext xmlns:c16="http://schemas.microsoft.com/office/drawing/2014/chart" uri="{C3380CC4-5D6E-409C-BE32-E72D297353CC}">
              <c16:uniqueId val="{00000000-2AB7-4DDF-9E49-FDFD1C168A7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0.1</c:v>
                </c:pt>
                <c:pt idx="2">
                  <c:v>0.15</c:v>
                </c:pt>
                <c:pt idx="3">
                  <c:v>0.16</c:v>
                </c:pt>
                <c:pt idx="4">
                  <c:v>0.1</c:v>
                </c:pt>
              </c:numCache>
            </c:numRef>
          </c:val>
          <c:smooth val="0"/>
          <c:extLst>
            <c:ext xmlns:c16="http://schemas.microsoft.com/office/drawing/2014/chart" uri="{C3380CC4-5D6E-409C-BE32-E72D297353CC}">
              <c16:uniqueId val="{00000001-2AB7-4DDF-9E49-FDFD1C168A7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47.5</c:v>
                </c:pt>
                <c:pt idx="1">
                  <c:v>47.82</c:v>
                </c:pt>
                <c:pt idx="2">
                  <c:v>48.5</c:v>
                </c:pt>
                <c:pt idx="3">
                  <c:v>45.82</c:v>
                </c:pt>
                <c:pt idx="4">
                  <c:v>46.45</c:v>
                </c:pt>
              </c:numCache>
            </c:numRef>
          </c:val>
          <c:extLst>
            <c:ext xmlns:c16="http://schemas.microsoft.com/office/drawing/2014/chart" uri="{C3380CC4-5D6E-409C-BE32-E72D297353CC}">
              <c16:uniqueId val="{00000000-00A9-483F-829C-532191CA08C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49.39</c:v>
                </c:pt>
                <c:pt idx="1">
                  <c:v>49.25</c:v>
                </c:pt>
                <c:pt idx="2">
                  <c:v>54.05</c:v>
                </c:pt>
                <c:pt idx="3">
                  <c:v>57.54</c:v>
                </c:pt>
                <c:pt idx="4">
                  <c:v>55.55</c:v>
                </c:pt>
              </c:numCache>
            </c:numRef>
          </c:val>
          <c:smooth val="0"/>
          <c:extLst>
            <c:ext xmlns:c16="http://schemas.microsoft.com/office/drawing/2014/chart" uri="{C3380CC4-5D6E-409C-BE32-E72D297353CC}">
              <c16:uniqueId val="{00000001-00A9-483F-829C-532191CA08C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74.14</c:v>
                </c:pt>
                <c:pt idx="1">
                  <c:v>74.819999999999993</c:v>
                </c:pt>
                <c:pt idx="2">
                  <c:v>75.88</c:v>
                </c:pt>
                <c:pt idx="3">
                  <c:v>76.239999999999995</c:v>
                </c:pt>
                <c:pt idx="4">
                  <c:v>76.739999999999995</c:v>
                </c:pt>
              </c:numCache>
            </c:numRef>
          </c:val>
          <c:extLst>
            <c:ext xmlns:c16="http://schemas.microsoft.com/office/drawing/2014/chart" uri="{C3380CC4-5D6E-409C-BE32-E72D297353CC}">
              <c16:uniqueId val="{00000000-2EAA-44CD-8C31-31FCFADB5CEF}"/>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83.96</c:v>
                </c:pt>
                <c:pt idx="1">
                  <c:v>84.12</c:v>
                </c:pt>
                <c:pt idx="2">
                  <c:v>92.88</c:v>
                </c:pt>
                <c:pt idx="3">
                  <c:v>92.87</c:v>
                </c:pt>
                <c:pt idx="4">
                  <c:v>91.64</c:v>
                </c:pt>
              </c:numCache>
            </c:numRef>
          </c:val>
          <c:smooth val="0"/>
          <c:extLst>
            <c:ext xmlns:c16="http://schemas.microsoft.com/office/drawing/2014/chart" uri="{C3380CC4-5D6E-409C-BE32-E72D297353CC}">
              <c16:uniqueId val="{00000001-2EAA-44CD-8C31-31FCFADB5CEF}"/>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62.17</c:v>
                </c:pt>
                <c:pt idx="1">
                  <c:v>66.59</c:v>
                </c:pt>
                <c:pt idx="2">
                  <c:v>69.09</c:v>
                </c:pt>
                <c:pt idx="3">
                  <c:v>69.48</c:v>
                </c:pt>
                <c:pt idx="4">
                  <c:v>69.48</c:v>
                </c:pt>
              </c:numCache>
            </c:numRef>
          </c:val>
          <c:extLst>
            <c:ext xmlns:c16="http://schemas.microsoft.com/office/drawing/2014/chart" uri="{C3380CC4-5D6E-409C-BE32-E72D297353CC}">
              <c16:uniqueId val="{00000000-FD62-4931-A755-6369B364D3C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D62-4931-A755-6369B364D3C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54-452C-9535-ADC9A878B825}"/>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54-452C-9535-ADC9A878B825}"/>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55A-4F39-A478-FD4FC6CF668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55A-4F39-A478-FD4FC6CF668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E07-43CA-BF42-D5A0B2075ED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E07-43CA-BF42-D5A0B2075ED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9F0-4494-BBAB-0E757F94412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9F0-4494-BBAB-0E757F94412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1738.69</c:v>
                </c:pt>
                <c:pt idx="1">
                  <c:v>1615.75</c:v>
                </c:pt>
                <c:pt idx="2">
                  <c:v>1535.76</c:v>
                </c:pt>
                <c:pt idx="3">
                  <c:v>387.35</c:v>
                </c:pt>
                <c:pt idx="4">
                  <c:v>324.57</c:v>
                </c:pt>
              </c:numCache>
            </c:numRef>
          </c:val>
          <c:extLst>
            <c:ext xmlns:c16="http://schemas.microsoft.com/office/drawing/2014/chart" uri="{C3380CC4-5D6E-409C-BE32-E72D297353CC}">
              <c16:uniqueId val="{00000000-B274-49F2-8D0A-7326302AD28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1162.3599999999999</c:v>
                </c:pt>
                <c:pt idx="1">
                  <c:v>1047.6500000000001</c:v>
                </c:pt>
                <c:pt idx="2">
                  <c:v>798.84</c:v>
                </c:pt>
                <c:pt idx="3">
                  <c:v>692.13</c:v>
                </c:pt>
                <c:pt idx="4">
                  <c:v>807.75</c:v>
                </c:pt>
              </c:numCache>
            </c:numRef>
          </c:val>
          <c:smooth val="0"/>
          <c:extLst>
            <c:ext xmlns:c16="http://schemas.microsoft.com/office/drawing/2014/chart" uri="{C3380CC4-5D6E-409C-BE32-E72D297353CC}">
              <c16:uniqueId val="{00000001-B274-49F2-8D0A-7326302AD28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63.39</c:v>
                </c:pt>
                <c:pt idx="1">
                  <c:v>64.78</c:v>
                </c:pt>
                <c:pt idx="2">
                  <c:v>100</c:v>
                </c:pt>
                <c:pt idx="3">
                  <c:v>100</c:v>
                </c:pt>
                <c:pt idx="4">
                  <c:v>100.01</c:v>
                </c:pt>
              </c:numCache>
            </c:numRef>
          </c:val>
          <c:extLst>
            <c:ext xmlns:c16="http://schemas.microsoft.com/office/drawing/2014/chart" uri="{C3380CC4-5D6E-409C-BE32-E72D297353CC}">
              <c16:uniqueId val="{00000000-F547-46DE-A47E-6533B304AA3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68.209999999999994</c:v>
                </c:pt>
                <c:pt idx="1">
                  <c:v>74.040000000000006</c:v>
                </c:pt>
                <c:pt idx="2">
                  <c:v>86.85</c:v>
                </c:pt>
                <c:pt idx="3">
                  <c:v>88.98</c:v>
                </c:pt>
                <c:pt idx="4">
                  <c:v>86.94</c:v>
                </c:pt>
              </c:numCache>
            </c:numRef>
          </c:val>
          <c:smooth val="0"/>
          <c:extLst>
            <c:ext xmlns:c16="http://schemas.microsoft.com/office/drawing/2014/chart" uri="{C3380CC4-5D6E-409C-BE32-E72D297353CC}">
              <c16:uniqueId val="{00000001-F547-46DE-A47E-6533B304AA3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271.33999999999997</c:v>
                </c:pt>
                <c:pt idx="1">
                  <c:v>266.2</c:v>
                </c:pt>
                <c:pt idx="2">
                  <c:v>170.65</c:v>
                </c:pt>
                <c:pt idx="3">
                  <c:v>171.84</c:v>
                </c:pt>
                <c:pt idx="4">
                  <c:v>170.11</c:v>
                </c:pt>
              </c:numCache>
            </c:numRef>
          </c:val>
          <c:extLst>
            <c:ext xmlns:c16="http://schemas.microsoft.com/office/drawing/2014/chart" uri="{C3380CC4-5D6E-409C-BE32-E72D297353CC}">
              <c16:uniqueId val="{00000000-E769-4EBB-93A3-7DD53040E5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250.84</c:v>
                </c:pt>
                <c:pt idx="1">
                  <c:v>235.61</c:v>
                </c:pt>
                <c:pt idx="2">
                  <c:v>177.15</c:v>
                </c:pt>
                <c:pt idx="3">
                  <c:v>175.05</c:v>
                </c:pt>
                <c:pt idx="4">
                  <c:v>179.63</c:v>
                </c:pt>
              </c:numCache>
            </c:numRef>
          </c:val>
          <c:smooth val="0"/>
          <c:extLst>
            <c:ext xmlns:c16="http://schemas.microsoft.com/office/drawing/2014/chart" uri="{C3380CC4-5D6E-409C-BE32-E72D297353CC}">
              <c16:uniqueId val="{00000001-E769-4EBB-93A3-7DD53040E5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福島県　猪苗代町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Cd1</v>
      </c>
      <c r="X8" s="72"/>
      <c r="Y8" s="72"/>
      <c r="Z8" s="72"/>
      <c r="AA8" s="72"/>
      <c r="AB8" s="72"/>
      <c r="AC8" s="72"/>
      <c r="AD8" s="73" t="str">
        <f>データ!$M$6</f>
        <v>非設置</v>
      </c>
      <c r="AE8" s="73"/>
      <c r="AF8" s="73"/>
      <c r="AG8" s="73"/>
      <c r="AH8" s="73"/>
      <c r="AI8" s="73"/>
      <c r="AJ8" s="73"/>
      <c r="AK8" s="3"/>
      <c r="AL8" s="69">
        <f>データ!S6</f>
        <v>13951</v>
      </c>
      <c r="AM8" s="69"/>
      <c r="AN8" s="69"/>
      <c r="AO8" s="69"/>
      <c r="AP8" s="69"/>
      <c r="AQ8" s="69"/>
      <c r="AR8" s="69"/>
      <c r="AS8" s="69"/>
      <c r="AT8" s="68">
        <f>データ!T6</f>
        <v>394.85</v>
      </c>
      <c r="AU8" s="68"/>
      <c r="AV8" s="68"/>
      <c r="AW8" s="68"/>
      <c r="AX8" s="68"/>
      <c r="AY8" s="68"/>
      <c r="AZ8" s="68"/>
      <c r="BA8" s="68"/>
      <c r="BB8" s="68">
        <f>データ!U6</f>
        <v>35.33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50.04</v>
      </c>
      <c r="Q10" s="68"/>
      <c r="R10" s="68"/>
      <c r="S10" s="68"/>
      <c r="T10" s="68"/>
      <c r="U10" s="68"/>
      <c r="V10" s="68"/>
      <c r="W10" s="68">
        <f>データ!Q6</f>
        <v>83.18</v>
      </c>
      <c r="X10" s="68"/>
      <c r="Y10" s="68"/>
      <c r="Z10" s="68"/>
      <c r="AA10" s="68"/>
      <c r="AB10" s="68"/>
      <c r="AC10" s="68"/>
      <c r="AD10" s="69">
        <f>データ!R6</f>
        <v>3058</v>
      </c>
      <c r="AE10" s="69"/>
      <c r="AF10" s="69"/>
      <c r="AG10" s="69"/>
      <c r="AH10" s="69"/>
      <c r="AI10" s="69"/>
      <c r="AJ10" s="69"/>
      <c r="AK10" s="2"/>
      <c r="AL10" s="69">
        <f>データ!V6</f>
        <v>6910</v>
      </c>
      <c r="AM10" s="69"/>
      <c r="AN10" s="69"/>
      <c r="AO10" s="69"/>
      <c r="AP10" s="69"/>
      <c r="AQ10" s="69"/>
      <c r="AR10" s="69"/>
      <c r="AS10" s="69"/>
      <c r="AT10" s="68">
        <f>データ!W6</f>
        <v>3.46</v>
      </c>
      <c r="AU10" s="68"/>
      <c r="AV10" s="68"/>
      <c r="AW10" s="68"/>
      <c r="AX10" s="68"/>
      <c r="AY10" s="68"/>
      <c r="AZ10" s="68"/>
      <c r="BA10" s="68"/>
      <c r="BB10" s="68">
        <f>データ!X6</f>
        <v>1997.11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118</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b2lb1/ng4zWoO1OgnfOUmOpK9lfDN1JQXc+NDsmB8F+auFOsg8pOXO8au6yo/GSvtKIpMr/RhjIn8WabzT6q9Q==" saltValue="4TyVx6ki4SsVs51CMSvh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74080</v>
      </c>
      <c r="D6" s="33">
        <f t="shared" si="3"/>
        <v>47</v>
      </c>
      <c r="E6" s="33">
        <f t="shared" si="3"/>
        <v>17</v>
      </c>
      <c r="F6" s="33">
        <f t="shared" si="3"/>
        <v>1</v>
      </c>
      <c r="G6" s="33">
        <f t="shared" si="3"/>
        <v>0</v>
      </c>
      <c r="H6" s="33" t="str">
        <f t="shared" si="3"/>
        <v>福島県　猪苗代町</v>
      </c>
      <c r="I6" s="33" t="str">
        <f t="shared" si="3"/>
        <v>法非適用</v>
      </c>
      <c r="J6" s="33" t="str">
        <f t="shared" si="3"/>
        <v>下水道事業</v>
      </c>
      <c r="K6" s="33" t="str">
        <f t="shared" si="3"/>
        <v>公共下水道</v>
      </c>
      <c r="L6" s="33" t="str">
        <f t="shared" si="3"/>
        <v>Cd1</v>
      </c>
      <c r="M6" s="33" t="str">
        <f t="shared" si="3"/>
        <v>非設置</v>
      </c>
      <c r="N6" s="34" t="str">
        <f t="shared" si="3"/>
        <v>-</v>
      </c>
      <c r="O6" s="34" t="str">
        <f t="shared" si="3"/>
        <v>該当数値なし</v>
      </c>
      <c r="P6" s="34">
        <f t="shared" si="3"/>
        <v>50.04</v>
      </c>
      <c r="Q6" s="34">
        <f t="shared" si="3"/>
        <v>83.18</v>
      </c>
      <c r="R6" s="34">
        <f t="shared" si="3"/>
        <v>3058</v>
      </c>
      <c r="S6" s="34">
        <f t="shared" si="3"/>
        <v>13951</v>
      </c>
      <c r="T6" s="34">
        <f t="shared" si="3"/>
        <v>394.85</v>
      </c>
      <c r="U6" s="34">
        <f t="shared" si="3"/>
        <v>35.33</v>
      </c>
      <c r="V6" s="34">
        <f t="shared" si="3"/>
        <v>6910</v>
      </c>
      <c r="W6" s="34">
        <f t="shared" si="3"/>
        <v>3.46</v>
      </c>
      <c r="X6" s="34">
        <f t="shared" si="3"/>
        <v>1997.11</v>
      </c>
      <c r="Y6" s="35">
        <f>IF(Y7="",NA(),Y7)</f>
        <v>62.17</v>
      </c>
      <c r="Z6" s="35">
        <f t="shared" ref="Z6:AH6" si="4">IF(Z7="",NA(),Z7)</f>
        <v>66.59</v>
      </c>
      <c r="AA6" s="35">
        <f t="shared" si="4"/>
        <v>69.09</v>
      </c>
      <c r="AB6" s="35">
        <f t="shared" si="4"/>
        <v>69.48</v>
      </c>
      <c r="AC6" s="35">
        <f t="shared" si="4"/>
        <v>69.48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1738.69</v>
      </c>
      <c r="BG6" s="35">
        <f t="shared" ref="BG6:BO6" si="7">IF(BG7="",NA(),BG7)</f>
        <v>1615.75</v>
      </c>
      <c r="BH6" s="35">
        <f t="shared" si="7"/>
        <v>1535.76</v>
      </c>
      <c r="BI6" s="35">
        <f t="shared" si="7"/>
        <v>387.35</v>
      </c>
      <c r="BJ6" s="35">
        <f t="shared" si="7"/>
        <v>324.57</v>
      </c>
      <c r="BK6" s="35">
        <f t="shared" si="7"/>
        <v>1162.3599999999999</v>
      </c>
      <c r="BL6" s="35">
        <f t="shared" si="7"/>
        <v>1047.6500000000001</v>
      </c>
      <c r="BM6" s="35">
        <f t="shared" si="7"/>
        <v>798.84</v>
      </c>
      <c r="BN6" s="35">
        <f t="shared" si="7"/>
        <v>692.13</v>
      </c>
      <c r="BO6" s="35">
        <f t="shared" si="7"/>
        <v>807.75</v>
      </c>
      <c r="BP6" s="34" t="str">
        <f>IF(BP7="","",IF(BP7="-","【-】","【"&amp;SUBSTITUTE(TEXT(BP7,"#,##0.00"),"-","△")&amp;"】"))</f>
        <v>【682.51】</v>
      </c>
      <c r="BQ6" s="35">
        <f>IF(BQ7="",NA(),BQ7)</f>
        <v>63.39</v>
      </c>
      <c r="BR6" s="35">
        <f t="shared" ref="BR6:BZ6" si="8">IF(BR7="",NA(),BR7)</f>
        <v>64.78</v>
      </c>
      <c r="BS6" s="35">
        <f t="shared" si="8"/>
        <v>100</v>
      </c>
      <c r="BT6" s="35">
        <f t="shared" si="8"/>
        <v>100</v>
      </c>
      <c r="BU6" s="35">
        <f t="shared" si="8"/>
        <v>100.01</v>
      </c>
      <c r="BV6" s="35">
        <f t="shared" si="8"/>
        <v>68.209999999999994</v>
      </c>
      <c r="BW6" s="35">
        <f t="shared" si="8"/>
        <v>74.040000000000006</v>
      </c>
      <c r="BX6" s="35">
        <f t="shared" si="8"/>
        <v>86.85</v>
      </c>
      <c r="BY6" s="35">
        <f t="shared" si="8"/>
        <v>88.98</v>
      </c>
      <c r="BZ6" s="35">
        <f t="shared" si="8"/>
        <v>86.94</v>
      </c>
      <c r="CA6" s="34" t="str">
        <f>IF(CA7="","",IF(CA7="-","【-】","【"&amp;SUBSTITUTE(TEXT(CA7,"#,##0.00"),"-","△")&amp;"】"))</f>
        <v>【100.34】</v>
      </c>
      <c r="CB6" s="35">
        <f>IF(CB7="",NA(),CB7)</f>
        <v>271.33999999999997</v>
      </c>
      <c r="CC6" s="35">
        <f t="shared" ref="CC6:CK6" si="9">IF(CC7="",NA(),CC7)</f>
        <v>266.2</v>
      </c>
      <c r="CD6" s="35">
        <f t="shared" si="9"/>
        <v>170.65</v>
      </c>
      <c r="CE6" s="35">
        <f t="shared" si="9"/>
        <v>171.84</v>
      </c>
      <c r="CF6" s="35">
        <f t="shared" si="9"/>
        <v>170.11</v>
      </c>
      <c r="CG6" s="35">
        <f t="shared" si="9"/>
        <v>250.84</v>
      </c>
      <c r="CH6" s="35">
        <f t="shared" si="9"/>
        <v>235.61</v>
      </c>
      <c r="CI6" s="35">
        <f t="shared" si="9"/>
        <v>177.15</v>
      </c>
      <c r="CJ6" s="35">
        <f t="shared" si="9"/>
        <v>175.05</v>
      </c>
      <c r="CK6" s="35">
        <f t="shared" si="9"/>
        <v>179.63</v>
      </c>
      <c r="CL6" s="34" t="str">
        <f>IF(CL7="","",IF(CL7="-","【-】","【"&amp;SUBSTITUTE(TEXT(CL7,"#,##0.00"),"-","△")&amp;"】"))</f>
        <v>【136.15】</v>
      </c>
      <c r="CM6" s="35">
        <f>IF(CM7="",NA(),CM7)</f>
        <v>47.5</v>
      </c>
      <c r="CN6" s="35">
        <f t="shared" ref="CN6:CV6" si="10">IF(CN7="",NA(),CN7)</f>
        <v>47.82</v>
      </c>
      <c r="CO6" s="35">
        <f t="shared" si="10"/>
        <v>48.5</v>
      </c>
      <c r="CP6" s="35">
        <f t="shared" si="10"/>
        <v>45.82</v>
      </c>
      <c r="CQ6" s="35">
        <f t="shared" si="10"/>
        <v>46.45</v>
      </c>
      <c r="CR6" s="35">
        <f t="shared" si="10"/>
        <v>49.39</v>
      </c>
      <c r="CS6" s="35">
        <f t="shared" si="10"/>
        <v>49.25</v>
      </c>
      <c r="CT6" s="35">
        <f t="shared" si="10"/>
        <v>54.05</v>
      </c>
      <c r="CU6" s="35">
        <f t="shared" si="10"/>
        <v>57.54</v>
      </c>
      <c r="CV6" s="35">
        <f t="shared" si="10"/>
        <v>55.55</v>
      </c>
      <c r="CW6" s="34" t="str">
        <f>IF(CW7="","",IF(CW7="-","【-】","【"&amp;SUBSTITUTE(TEXT(CW7,"#,##0.00"),"-","△")&amp;"】"))</f>
        <v>【59.64】</v>
      </c>
      <c r="CX6" s="35">
        <f>IF(CX7="",NA(),CX7)</f>
        <v>74.14</v>
      </c>
      <c r="CY6" s="35">
        <f t="shared" ref="CY6:DG6" si="11">IF(CY7="",NA(),CY7)</f>
        <v>74.819999999999993</v>
      </c>
      <c r="CZ6" s="35">
        <f t="shared" si="11"/>
        <v>75.88</v>
      </c>
      <c r="DA6" s="35">
        <f t="shared" si="11"/>
        <v>76.239999999999995</v>
      </c>
      <c r="DB6" s="35">
        <f t="shared" si="11"/>
        <v>76.739999999999995</v>
      </c>
      <c r="DC6" s="35">
        <f t="shared" si="11"/>
        <v>83.96</v>
      </c>
      <c r="DD6" s="35">
        <f t="shared" si="11"/>
        <v>84.12</v>
      </c>
      <c r="DE6" s="35">
        <f t="shared" si="11"/>
        <v>92.88</v>
      </c>
      <c r="DF6" s="35">
        <f t="shared" si="11"/>
        <v>92.87</v>
      </c>
      <c r="DG6" s="35">
        <f t="shared" si="11"/>
        <v>91.64</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0.16</v>
      </c>
      <c r="EJ6" s="35">
        <f t="shared" si="14"/>
        <v>0.15</v>
      </c>
      <c r="EK6" s="35">
        <f t="shared" si="14"/>
        <v>0.1</v>
      </c>
      <c r="EL6" s="35">
        <f t="shared" si="14"/>
        <v>0.15</v>
      </c>
      <c r="EM6" s="35">
        <f t="shared" si="14"/>
        <v>0.16</v>
      </c>
      <c r="EN6" s="35">
        <f t="shared" si="14"/>
        <v>0.1</v>
      </c>
      <c r="EO6" s="34" t="str">
        <f>IF(EO7="","",IF(EO7="-","【-】","【"&amp;SUBSTITUTE(TEXT(EO7,"#,##0.00"),"-","△")&amp;"】"))</f>
        <v>【0.22】</v>
      </c>
    </row>
    <row r="7" spans="1:145" s="36" customFormat="1" x14ac:dyDescent="0.15">
      <c r="A7" s="28"/>
      <c r="B7" s="37">
        <v>2019</v>
      </c>
      <c r="C7" s="37">
        <v>74080</v>
      </c>
      <c r="D7" s="37">
        <v>47</v>
      </c>
      <c r="E7" s="37">
        <v>17</v>
      </c>
      <c r="F7" s="37">
        <v>1</v>
      </c>
      <c r="G7" s="37">
        <v>0</v>
      </c>
      <c r="H7" s="37" t="s">
        <v>99</v>
      </c>
      <c r="I7" s="37" t="s">
        <v>100</v>
      </c>
      <c r="J7" s="37" t="s">
        <v>101</v>
      </c>
      <c r="K7" s="37" t="s">
        <v>102</v>
      </c>
      <c r="L7" s="37" t="s">
        <v>103</v>
      </c>
      <c r="M7" s="37" t="s">
        <v>104</v>
      </c>
      <c r="N7" s="38" t="s">
        <v>105</v>
      </c>
      <c r="O7" s="38" t="s">
        <v>106</v>
      </c>
      <c r="P7" s="38">
        <v>50.04</v>
      </c>
      <c r="Q7" s="38">
        <v>83.18</v>
      </c>
      <c r="R7" s="38">
        <v>3058</v>
      </c>
      <c r="S7" s="38">
        <v>13951</v>
      </c>
      <c r="T7" s="38">
        <v>394.85</v>
      </c>
      <c r="U7" s="38">
        <v>35.33</v>
      </c>
      <c r="V7" s="38">
        <v>6910</v>
      </c>
      <c r="W7" s="38">
        <v>3.46</v>
      </c>
      <c r="X7" s="38">
        <v>1997.11</v>
      </c>
      <c r="Y7" s="38">
        <v>62.17</v>
      </c>
      <c r="Z7" s="38">
        <v>66.59</v>
      </c>
      <c r="AA7" s="38">
        <v>69.09</v>
      </c>
      <c r="AB7" s="38">
        <v>69.48</v>
      </c>
      <c r="AC7" s="38">
        <v>69.48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1738.69</v>
      </c>
      <c r="BG7" s="38">
        <v>1615.75</v>
      </c>
      <c r="BH7" s="38">
        <v>1535.76</v>
      </c>
      <c r="BI7" s="38">
        <v>387.35</v>
      </c>
      <c r="BJ7" s="38">
        <v>324.57</v>
      </c>
      <c r="BK7" s="38">
        <v>1162.3599999999999</v>
      </c>
      <c r="BL7" s="38">
        <v>1047.6500000000001</v>
      </c>
      <c r="BM7" s="38">
        <v>798.84</v>
      </c>
      <c r="BN7" s="38">
        <v>692.13</v>
      </c>
      <c r="BO7" s="38">
        <v>807.75</v>
      </c>
      <c r="BP7" s="38">
        <v>682.51</v>
      </c>
      <c r="BQ7" s="38">
        <v>63.39</v>
      </c>
      <c r="BR7" s="38">
        <v>64.78</v>
      </c>
      <c r="BS7" s="38">
        <v>100</v>
      </c>
      <c r="BT7" s="38">
        <v>100</v>
      </c>
      <c r="BU7" s="38">
        <v>100.01</v>
      </c>
      <c r="BV7" s="38">
        <v>68.209999999999994</v>
      </c>
      <c r="BW7" s="38">
        <v>74.040000000000006</v>
      </c>
      <c r="BX7" s="38">
        <v>86.85</v>
      </c>
      <c r="BY7" s="38">
        <v>88.98</v>
      </c>
      <c r="BZ7" s="38">
        <v>86.94</v>
      </c>
      <c r="CA7" s="38">
        <v>100.34</v>
      </c>
      <c r="CB7" s="38">
        <v>271.33999999999997</v>
      </c>
      <c r="CC7" s="38">
        <v>266.2</v>
      </c>
      <c r="CD7" s="38">
        <v>170.65</v>
      </c>
      <c r="CE7" s="38">
        <v>171.84</v>
      </c>
      <c r="CF7" s="38">
        <v>170.11</v>
      </c>
      <c r="CG7" s="38">
        <v>250.84</v>
      </c>
      <c r="CH7" s="38">
        <v>235.61</v>
      </c>
      <c r="CI7" s="38">
        <v>177.15</v>
      </c>
      <c r="CJ7" s="38">
        <v>175.05</v>
      </c>
      <c r="CK7" s="38">
        <v>179.63</v>
      </c>
      <c r="CL7" s="38">
        <v>136.15</v>
      </c>
      <c r="CM7" s="38">
        <v>47.5</v>
      </c>
      <c r="CN7" s="38">
        <v>47.82</v>
      </c>
      <c r="CO7" s="38">
        <v>48.5</v>
      </c>
      <c r="CP7" s="38">
        <v>45.82</v>
      </c>
      <c r="CQ7" s="38">
        <v>46.45</v>
      </c>
      <c r="CR7" s="38">
        <v>49.39</v>
      </c>
      <c r="CS7" s="38">
        <v>49.25</v>
      </c>
      <c r="CT7" s="38">
        <v>54.05</v>
      </c>
      <c r="CU7" s="38">
        <v>57.54</v>
      </c>
      <c r="CV7" s="38">
        <v>55.55</v>
      </c>
      <c r="CW7" s="38">
        <v>59.64</v>
      </c>
      <c r="CX7" s="38">
        <v>74.14</v>
      </c>
      <c r="CY7" s="38">
        <v>74.819999999999993</v>
      </c>
      <c r="CZ7" s="38">
        <v>75.88</v>
      </c>
      <c r="DA7" s="38">
        <v>76.239999999999995</v>
      </c>
      <c r="DB7" s="38">
        <v>76.739999999999995</v>
      </c>
      <c r="DC7" s="38">
        <v>83.96</v>
      </c>
      <c r="DD7" s="38">
        <v>84.12</v>
      </c>
      <c r="DE7" s="38">
        <v>92.88</v>
      </c>
      <c r="DF7" s="38">
        <v>92.87</v>
      </c>
      <c r="DG7" s="38">
        <v>91.64</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0.16</v>
      </c>
      <c r="EJ7" s="38">
        <v>0.15</v>
      </c>
      <c r="EK7" s="38">
        <v>0.1</v>
      </c>
      <c r="EL7" s="38">
        <v>0.15</v>
      </c>
      <c r="EM7" s="38">
        <v>0.16</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cp:lastModifiedBy>
  <cp:lastPrinted>2021-01-25T04:32:03Z</cp:lastPrinted>
  <dcterms:created xsi:type="dcterms:W3CDTF">2020-12-04T02:43:26Z</dcterms:created>
  <dcterms:modified xsi:type="dcterms:W3CDTF">2021-01-25T04:32:10Z</dcterms:modified>
  <cp:category/>
</cp:coreProperties>
</file>