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XUtk3WSvd2Q/n3A8a0dxh8DR6NXgDPSLkNKANC+Mw1eA5EYgkAX91q3xYL7og3bYPh/EVZmiFUFiEw4KCZzFg==" workbookSaltValue="uFaOxmezuykKiG35Adl/l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<sst xmlns="http://schemas.openxmlformats.org/spreadsheetml/2006/main" xmlns:r="http://schemas.openxmlformats.org/officeDocument/2006/relationships" count="116" uniqueCount="116">
  <si>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</si>
  <si>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</si>
  <si>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</si>
  <si>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</si>
  <si>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</si>
  <si>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</si>
  <si>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</si>
  <si>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</si>
  <si>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</si>
  <si>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</si>
  <si>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</si>
  <si>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</si>
  <si>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</si>
  <si>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</si>
  <si>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</si>
  <si>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</si>
  <si>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</si>
  <si>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</si>
  <si>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</si>
  <si>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</si>
  <si>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</si>
  <si>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</si>
  <si>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</si>
  <si>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</si>
  <si>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</si>
  <si>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</si>
  <si>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</si>
  <si>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</si>
  <si>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</si>
  <si>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</si>
  <si>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</si>
  <si>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</si>
  <si>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</si>
  <si>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</si>
  <si>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</si>
  <si>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</si>
  <si>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</si>
  <si>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</si>
  <si>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</si>
  <si>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</si>
  <si>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</si>
  <si>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</si>
  <si>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</si>
  <si>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</si>
  <si>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</si>
  <si>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</si>
  <si>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</si>
  <si>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</si>
  <si>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</si>
  <si>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</si>
  <si>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</si>
  <si>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</si>
  <si>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</si>
  <si>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</si>
  <si>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</si>
  <si>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</si>
  <si>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</si>
  <si>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</si>
  <si>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</si>
  <si>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</si>
  <si>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</si>
  <si>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</si>
  <si>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</si>
  <si>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</si>
  <si>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</si>
  <si>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</si>
  <si>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</si>
  <si>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</si>
  <si>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</si>
  <si>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</si>
  <si>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</si>
  <si>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</si>
  <si>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</si>
  <si>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</si>
  <si>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</si>
  <si>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</si>
  <si>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</si>
  <si>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</si>
  <si>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</si>
  <si>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</si>
  <si>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</si>
  <si>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</si>
  <si>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</si>
  <si>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</si>
  <si>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</si>
  <si>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</si>
  <si>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</si>
  <si>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</si>
  <si>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</si>
  <si>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</si>
  <si>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</si>
  <si>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</si>
  <si>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</si>
  <si>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</si>
  <si>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</si>
  <si>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</si>
  <si>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</si>
  <si>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福島県　磐梯町</t>
  </si>
  <si>
    <t>法非適用</t>
  </si>
  <si>
    <t>下水道事業</t>
  </si>
  <si>
    <t>D2</t>
  </si>
  <si>
    <t>非設置</t>
  </si>
  <si>
    <t>該当数値なし</t>
  </si>
  <si>
    <t>　供用開始から２０年以上を経過しているが、管路については老朽化はあまり見受けられません。しかし、処理施設の、機械・電気設備等は経年劣化により不具合が発生してきています。そのため、ストックマネジメント計画を策定し、修繕費用の平準化を図り、補助金や起債を活用しながら施設の適切な維持管理を行っていくことが必要となります。</t>
    <rPh sb="99" eb="101">
      <t>ケイカク</t>
    </rPh>
    <rPh sb="102" eb="104">
      <t>サクテイ</t>
    </rPh>
    <rPh sb="106" eb="108">
      <t>シュウゼン</t>
    </rPh>
    <rPh sb="108" eb="110">
      <t>ヒヨウ</t>
    </rPh>
    <rPh sb="111" eb="114">
      <t>ヘイジュンカ</t>
    </rPh>
    <rPh sb="115" eb="116">
      <t>ハカ</t>
    </rPh>
    <rPh sb="118" eb="121">
      <t>ホジョキン</t>
    </rPh>
    <rPh sb="122" eb="124">
      <t>キサイ</t>
    </rPh>
    <rPh sb="125" eb="127">
      <t>カツヨウ</t>
    </rPh>
    <rPh sb="131" eb="133">
      <t>シセツ</t>
    </rPh>
    <rPh sb="134" eb="136">
      <t>テキセツ</t>
    </rPh>
    <rPh sb="137" eb="139">
      <t>イジ</t>
    </rPh>
    <rPh sb="139" eb="141">
      <t>カンリ</t>
    </rPh>
    <rPh sb="142" eb="143">
      <t>オコナ</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</si>
  <si>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</si>
  <si>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</si>
  <si>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</si>
  <si>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</si>
  <si>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</si>
  <si>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</si>
  <si>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</si>
  <si>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</si>
  <si>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
  </si>
  <si>
    <t>"R"dd</t>
  </si>
  <si>
    <t>←書式設定</t>
    <rPh sb="1" eb="3">
      <t>ショシキ</t>
    </rPh>
    <rPh sb="3" eb="5">
      <t>セッテイ</t>
    </rPh>
    <phoneticPr fontId="1"/>
  </si>
  <si>
    <t>　下水道は衛生的な生活環境を確保するとともに、水質保全・自然環境の保持のために必要不可欠な施設であり、持続的なサービスの提供が求められます。その経営の健全化のためには、収入・支出両面において経営基盤強化のための取組を進める必要があります。具体的には、以下のようなものがあげられます。
　収入面で見ると、水洗化率の向上による有収水量の増加を図る一方、人口減少や節水機器の普及に伴う有収水量の減少等を見込んだ適切な料金水準の設定を行うことにより安定した収入確保に取り組む必要があります。
 支出面で見ると、起債の償還はピークを超えたが依然大きな割合を占めていることから、予防保全的なメンテナンスと維持管理に努め経費を抑制していかなければなりません。</t>
    <rPh sb="1" eb="4">
      <t>ゲスイドウ</t>
    </rPh>
    <rPh sb="5" eb="8">
      <t>エイセイテキ</t>
    </rPh>
    <rPh sb="9" eb="11">
      <t>セイカツ</t>
    </rPh>
    <rPh sb="11" eb="13">
      <t>カンキョウ</t>
    </rPh>
    <rPh sb="14" eb="16">
      <t>カクホ</t>
    </rPh>
    <rPh sb="23" eb="25">
      <t>スイシツ</t>
    </rPh>
    <rPh sb="25" eb="27">
      <t>ホゼン</t>
    </rPh>
    <rPh sb="28" eb="30">
      <t>シゼン</t>
    </rPh>
    <rPh sb="30" eb="32">
      <t>カンキョウ</t>
    </rPh>
    <rPh sb="33" eb="35">
      <t>ホジ</t>
    </rPh>
    <rPh sb="39" eb="41">
      <t>ヒツヨウ</t>
    </rPh>
    <rPh sb="41" eb="44">
      <t>フカケツ</t>
    </rPh>
    <rPh sb="45" eb="47">
      <t>シセツ</t>
    </rPh>
    <rPh sb="51" eb="54">
      <t>ジゾクテキ</t>
    </rPh>
    <rPh sb="60" eb="62">
      <t>テイキョウ</t>
    </rPh>
    <rPh sb="63" eb="64">
      <t>モト</t>
    </rPh>
    <rPh sb="166" eb="168">
      <t>ゾウカ</t>
    </rPh>
    <rPh sb="169" eb="170">
      <t>ハカ</t>
    </rPh>
    <rPh sb="171" eb="173">
      <t>イッポウ</t>
    </rPh>
    <rPh sb="174" eb="176">
      <t>ジンコウ</t>
    </rPh>
    <rPh sb="176" eb="178">
      <t>ゲンショウ</t>
    </rPh>
    <rPh sb="179" eb="181">
      <t>セッスイ</t>
    </rPh>
    <rPh sb="181" eb="183">
      <t>キキ</t>
    </rPh>
    <rPh sb="184" eb="186">
      <t>フキュウ</t>
    </rPh>
    <rPh sb="187" eb="188">
      <t>トモナ</t>
    </rPh>
    <rPh sb="189" eb="191">
      <t>ユウシュウ</t>
    </rPh>
    <rPh sb="191" eb="193">
      <t>スイリョウ</t>
    </rPh>
    <rPh sb="194" eb="196">
      <t>ゲンショウ</t>
    </rPh>
    <rPh sb="196" eb="197">
      <t>トウ</t>
    </rPh>
    <rPh sb="198" eb="200">
      <t>ミコ</t>
    </rPh>
    <rPh sb="202" eb="204">
      <t>テキセツ</t>
    </rPh>
    <rPh sb="205" eb="207">
      <t>リョウキン</t>
    </rPh>
    <rPh sb="207" eb="209">
      <t>スイジュン</t>
    </rPh>
    <rPh sb="210" eb="212">
      <t>セッテイ</t>
    </rPh>
    <rPh sb="213" eb="214">
      <t>オコナ</t>
    </rPh>
    <rPh sb="220" eb="222">
      <t>アンテイ</t>
    </rPh>
    <rPh sb="224" eb="226">
      <t>シュウニュウ</t>
    </rPh>
    <rPh sb="226" eb="228">
      <t>カクホ</t>
    </rPh>
    <rPh sb="229" eb="230">
      <t>ト</t>
    </rPh>
    <rPh sb="231" eb="232">
      <t>ク</t>
    </rPh>
    <rPh sb="233" eb="235">
      <t>ヒツヨウ</t>
    </rPh>
    <rPh sb="254" eb="256">
      <t>ショウカン</t>
    </rPh>
    <rPh sb="261" eb="262">
      <t>コ</t>
    </rPh>
    <rPh sb="265" eb="267">
      <t>イゼン</t>
    </rPh>
    <rPh sb="267" eb="268">
      <t>オオ</t>
    </rPh>
    <rPh sb="270" eb="272">
      <t>ワリアイ</t>
    </rPh>
    <rPh sb="273" eb="274">
      <t>シ</t>
    </rPh>
    <rPh sb="283" eb="285">
      <t>ヨボウ</t>
    </rPh>
    <rPh sb="285" eb="288">
      <t>ホゼンテキ</t>
    </rPh>
    <rPh sb="296" eb="298">
      <t>イジ</t>
    </rPh>
    <rPh sb="298" eb="300">
      <t>カンリ</t>
    </rPh>
    <rPh sb="301" eb="302">
      <t>ツト</t>
    </rPh>
    <rPh sb="303" eb="305">
      <t>ケイヒ</t>
    </rPh>
    <rPh sb="306" eb="308">
      <t>ヨクセイ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</si>
</sst>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7.0000000000000007e-002</c:v>
                </c:pt>
                <c:pt idx="1">
                  <c:v>9.e-002</c:v>
                </c:pt>
                <c:pt idx="2">
                  <c:v>9.e-002</c:v>
                </c:pt>
                <c:pt idx="3">
                  <c:v>0.13</c:v>
                </c:pt>
                <c:pt idx="4">
                  <c:v>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57.67</c:v>
                </c:pt>
                <c:pt idx="1">
                  <c:v>55.83</c:v>
                </c:pt>
                <c:pt idx="2">
                  <c:v>57</c:v>
                </c:pt>
                <c:pt idx="3">
                  <c:v>54</c:v>
                </c:pt>
                <c:pt idx="4">
                  <c:v>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41.35</c:v>
                </c:pt>
                <c:pt idx="1">
                  <c:v>42.9</c:v>
                </c:pt>
                <c:pt idx="2">
                  <c:v>43.36</c:v>
                </c:pt>
                <c:pt idx="3">
                  <c:v>42.56</c:v>
                </c:pt>
                <c:pt idx="4">
                  <c:v>42.47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85.14</c:v>
                </c:pt>
                <c:pt idx="1">
                  <c:v>85.56</c:v>
                </c:pt>
                <c:pt idx="2">
                  <c:v>86.18</c:v>
                </c:pt>
                <c:pt idx="3">
                  <c:v>86.1</c:v>
                </c:pt>
                <c:pt idx="4">
                  <c:v>86.14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c:v>
                </c:pt>
                <c:pt idx="1">
                  <c:v>83.5</c:v>
                </c:pt>
                <c:pt idx="2">
                  <c:v>83.06</c:v>
                </c:pt>
                <c:pt idx="3">
                  <c:v>83.32</c:v>
                </c:pt>
                <c:pt idx="4">
                  <c:v>83.75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70.11</c:v>
                </c:pt>
                <c:pt idx="1">
                  <c:v>68.69</c:v>
                </c:pt>
                <c:pt idx="2">
                  <c:v>99.67</c:v>
                </c:pt>
                <c:pt idx="3">
                  <c:v>99.34</c:v>
                </c:pt>
                <c:pt idx="4">
                  <c:v>92.71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2309.06</c:v>
                </c:pt>
                <c:pt idx="1">
                  <c:v>2272.02</c:v>
                </c:pt>
                <c:pt idx="2">
                  <c:v>188.12</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1434.89</c:v>
                </c:pt>
                <c:pt idx="1">
                  <c:v>1298.9100000000001</c:v>
                </c:pt>
                <c:pt idx="2">
                  <c:v>1243.71</c:v>
                </c:pt>
                <c:pt idx="3">
                  <c:v>1194.1500000000001</c:v>
                </c:pt>
                <c:pt idx="4">
                  <c:v>1206.79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52.36</c:v>
                </c:pt>
                <c:pt idx="1">
                  <c:v>50.47</c:v>
                </c:pt>
                <c:pt idx="2">
                  <c:v>100</c:v>
                </c:pt>
                <c:pt idx="3">
                  <c:v>99.07</c:v>
                </c:pt>
                <c:pt idx="4">
                  <c:v>80.33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66.22</c:v>
                </c:pt>
                <c:pt idx="1">
                  <c:v>69.87</c:v>
                </c:pt>
                <c:pt idx="2">
                  <c:v>74.3</c:v>
                </c:pt>
                <c:pt idx="3">
                  <c:v>72.260000000000005</c:v>
                </c:pt>
                <c:pt idx="4">
                  <c:v>71.84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347.86</c:v>
                </c:pt>
                <c:pt idx="1">
                  <c:v>359.54</c:v>
                </c:pt>
                <c:pt idx="2">
                  <c:v>170.12</c:v>
                </c:pt>
                <c:pt idx="3">
                  <c:v>187.03</c:v>
                </c:pt>
                <c:pt idx="4">
                  <c:v>220.97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246.72</c:v>
                </c:pt>
                <c:pt idx="1">
                  <c:v>234.96</c:v>
                </c:pt>
                <c:pt idx="2">
                  <c:v>221.81</c:v>
                </c:pt>
                <c:pt idx="3">
                  <c:v>230.02</c:v>
                </c:pt>
                <c:pt idx="4">
                  <c:v>228.47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U5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17</v>
      </c>
      <c r="AM7" s="5"/>
      <c r="AN7" s="5"/>
      <c r="AO7" s="5"/>
      <c r="AP7" s="5"/>
      <c r="AQ7" s="5"/>
      <c r="AR7" s="5"/>
      <c r="AS7" s="5"/>
      <c r="AT7" s="5" t="s">
        <v>10</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3443</v>
      </c>
      <c r="AM8" s="22"/>
      <c r="AN8" s="22"/>
      <c r="AO8" s="22"/>
      <c r="AP8" s="22"/>
      <c r="AQ8" s="22"/>
      <c r="AR8" s="22"/>
      <c r="AS8" s="22"/>
      <c r="AT8" s="7">
        <f>データ!T6</f>
        <v>59.77</v>
      </c>
      <c r="AU8" s="7"/>
      <c r="AV8" s="7"/>
      <c r="AW8" s="7"/>
      <c r="AX8" s="7"/>
      <c r="AY8" s="7"/>
      <c r="AZ8" s="7"/>
      <c r="BA8" s="7"/>
      <c r="BB8" s="7">
        <f>データ!U6</f>
        <v>57.6</v>
      </c>
      <c r="BC8" s="7"/>
      <c r="BD8" s="7"/>
      <c r="BE8" s="7"/>
      <c r="BF8" s="7"/>
      <c r="BG8" s="7"/>
      <c r="BH8" s="7"/>
      <c r="BI8" s="7"/>
      <c r="BJ8" s="3"/>
      <c r="BK8" s="3"/>
      <c r="BL8" s="28" t="s">
        <v>16</v>
      </c>
      <c r="BM8" s="38"/>
      <c r="BN8" s="45" t="s">
        <v>21</v>
      </c>
      <c r="BO8" s="48"/>
      <c r="BP8" s="48"/>
      <c r="BQ8" s="48"/>
      <c r="BR8" s="48"/>
      <c r="BS8" s="48"/>
      <c r="BT8" s="48"/>
      <c r="BU8" s="48"/>
      <c r="BV8" s="48"/>
      <c r="BW8" s="48"/>
      <c r="BX8" s="48"/>
      <c r="BY8" s="52"/>
    </row>
    <row r="9" spans="1:78" ht="18.75" customHeight="1">
      <c r="A9" s="2"/>
      <c r="B9" s="5" t="s">
        <v>1</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0</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60.01</v>
      </c>
      <c r="Q10" s="7"/>
      <c r="R10" s="7"/>
      <c r="S10" s="7"/>
      <c r="T10" s="7"/>
      <c r="U10" s="7"/>
      <c r="V10" s="7"/>
      <c r="W10" s="7">
        <f>データ!Q6</f>
        <v>100</v>
      </c>
      <c r="X10" s="7"/>
      <c r="Y10" s="7"/>
      <c r="Z10" s="7"/>
      <c r="AA10" s="7"/>
      <c r="AB10" s="7"/>
      <c r="AC10" s="7"/>
      <c r="AD10" s="22">
        <f>データ!R6</f>
        <v>3072</v>
      </c>
      <c r="AE10" s="22"/>
      <c r="AF10" s="22"/>
      <c r="AG10" s="22"/>
      <c r="AH10" s="22"/>
      <c r="AI10" s="22"/>
      <c r="AJ10" s="22"/>
      <c r="AK10" s="2"/>
      <c r="AL10" s="22">
        <f>データ!V6</f>
        <v>2042</v>
      </c>
      <c r="AM10" s="22"/>
      <c r="AN10" s="22"/>
      <c r="AO10" s="22"/>
      <c r="AP10" s="22"/>
      <c r="AQ10" s="22"/>
      <c r="AR10" s="22"/>
      <c r="AS10" s="22"/>
      <c r="AT10" s="7">
        <f>データ!W6</f>
        <v>1.1000000000000001</v>
      </c>
      <c r="AU10" s="7"/>
      <c r="AV10" s="7"/>
      <c r="AW10" s="7"/>
      <c r="AX10" s="7"/>
      <c r="AY10" s="7"/>
      <c r="AZ10" s="7"/>
      <c r="BA10" s="7"/>
      <c r="BB10" s="7">
        <f>データ!X6</f>
        <v>1856.36</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43</v>
      </c>
      <c r="I85" s="12" t="s">
        <v>13</v>
      </c>
      <c r="J85" s="12" t="s">
        <v>50</v>
      </c>
      <c r="K85" s="12" t="s">
        <v>51</v>
      </c>
      <c r="L85" s="12" t="s">
        <v>32</v>
      </c>
      <c r="M85" s="12" t="s">
        <v>36</v>
      </c>
      <c r="N85" s="12" t="s">
        <v>52</v>
      </c>
      <c r="O85" s="12" t="s">
        <v>53</v>
      </c>
    </row>
    <row r="86" spans="1:78" hidden="1">
      <c r="B86" s="12"/>
      <c r="C86" s="12"/>
      <c r="D86" s="12"/>
      <c r="E86" s="12" t="str">
        <f>データ!AI6</f>
        <v/>
      </c>
      <c r="F86" s="12" t="s">
        <v>40</v>
      </c>
      <c r="G86" s="12" t="s">
        <v>40</v>
      </c>
      <c r="H86" s="12" t="str">
        <f>データ!BP6</f>
        <v>【1,218.70】</v>
      </c>
      <c r="I86" s="12" t="str">
        <f>データ!CA6</f>
        <v>【74.17】</v>
      </c>
      <c r="J86" s="12" t="str">
        <f>データ!CL6</f>
        <v>【218.56】</v>
      </c>
      <c r="K86" s="12" t="str">
        <f>データ!CW6</f>
        <v>【42.86】</v>
      </c>
      <c r="L86" s="12" t="str">
        <f>データ!DH6</f>
        <v>【84.20】</v>
      </c>
      <c r="M86" s="12" t="s">
        <v>40</v>
      </c>
      <c r="N86" s="12" t="s">
        <v>40</v>
      </c>
      <c r="O86" s="12" t="str">
        <f>データ!EO6</f>
        <v>【0.28】</v>
      </c>
    </row>
  </sheetData>
  <sheetProtection algorithmName="SHA-512" hashValue="SzqmfbeHWn7i3P9lgBKzWlIp/AWZKCIh9W5XP7g80lvw7aniRg7WjbChInHxm9Hb45dXKZWjVZyZTzJRdkhgEA==" saltValue="NgJiceTGMWu0ICqBEgGru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59</v>
      </c>
      <c r="D3" s="62" t="s">
        <v>60</v>
      </c>
      <c r="E3" s="62" t="s">
        <v>7</v>
      </c>
      <c r="F3" s="62" t="s">
        <v>6</v>
      </c>
      <c r="G3" s="62" t="s">
        <v>23</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47</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3</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8</v>
      </c>
      <c r="N5" s="71" t="s">
        <v>75</v>
      </c>
      <c r="O5" s="71" t="s">
        <v>76</v>
      </c>
      <c r="P5" s="71" t="s">
        <v>77</v>
      </c>
      <c r="Q5" s="71" t="s">
        <v>78</v>
      </c>
      <c r="R5" s="71" t="s">
        <v>79</v>
      </c>
      <c r="S5" s="71" t="s">
        <v>80</v>
      </c>
      <c r="T5" s="71" t="s">
        <v>81</v>
      </c>
      <c r="U5" s="71" t="s">
        <v>65</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2019</v>
      </c>
      <c r="C6" s="65">
        <f t="shared" si="1"/>
        <v>74071</v>
      </c>
      <c r="D6" s="65">
        <f t="shared" si="1"/>
        <v>47</v>
      </c>
      <c r="E6" s="65">
        <f t="shared" si="1"/>
        <v>17</v>
      </c>
      <c r="F6" s="65">
        <f t="shared" si="1"/>
        <v>4</v>
      </c>
      <c r="G6" s="65">
        <f t="shared" si="1"/>
        <v>0</v>
      </c>
      <c r="H6" s="65" t="str">
        <f t="shared" si="1"/>
        <v>福島県　磐梯町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60.01</v>
      </c>
      <c r="Q6" s="74">
        <f t="shared" si="1"/>
        <v>100</v>
      </c>
      <c r="R6" s="74">
        <f t="shared" si="1"/>
        <v>3072</v>
      </c>
      <c r="S6" s="74">
        <f t="shared" si="1"/>
        <v>3443</v>
      </c>
      <c r="T6" s="74">
        <f t="shared" si="1"/>
        <v>59.77</v>
      </c>
      <c r="U6" s="74">
        <f t="shared" si="1"/>
        <v>57.6</v>
      </c>
      <c r="V6" s="74">
        <f t="shared" si="1"/>
        <v>2042</v>
      </c>
      <c r="W6" s="74">
        <f t="shared" si="1"/>
        <v>1.1000000000000001</v>
      </c>
      <c r="X6" s="74">
        <f t="shared" si="1"/>
        <v>1856.36</v>
      </c>
      <c r="Y6" s="82">
        <f t="shared" ref="Y6:AH6" si="2">IF(Y7="",NA(),Y7)</f>
        <v>70.11</v>
      </c>
      <c r="Z6" s="82">
        <f t="shared" si="2"/>
        <v>68.69</v>
      </c>
      <c r="AA6" s="82">
        <f t="shared" si="2"/>
        <v>99.67</v>
      </c>
      <c r="AB6" s="82">
        <f t="shared" si="2"/>
        <v>99.34</v>
      </c>
      <c r="AC6" s="82">
        <f t="shared" si="2"/>
        <v>92.71</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2309.06</v>
      </c>
      <c r="BG6" s="82">
        <f t="shared" si="5"/>
        <v>2272.02</v>
      </c>
      <c r="BH6" s="82">
        <f t="shared" si="5"/>
        <v>188.12</v>
      </c>
      <c r="BI6" s="74">
        <f t="shared" si="5"/>
        <v>0</v>
      </c>
      <c r="BJ6" s="74">
        <f t="shared" si="5"/>
        <v>0</v>
      </c>
      <c r="BK6" s="82">
        <f t="shared" si="5"/>
        <v>1434.89</v>
      </c>
      <c r="BL6" s="82">
        <f t="shared" si="5"/>
        <v>1298.9100000000001</v>
      </c>
      <c r="BM6" s="82">
        <f t="shared" si="5"/>
        <v>1243.71</v>
      </c>
      <c r="BN6" s="82">
        <f t="shared" si="5"/>
        <v>1194.1500000000001</v>
      </c>
      <c r="BO6" s="82">
        <f t="shared" si="5"/>
        <v>1206.79</v>
      </c>
      <c r="BP6" s="74" t="str">
        <f>IF(BP7="","",IF(BP7="-","【-】","【"&amp;SUBSTITUTE(TEXT(BP7,"#,##0.00"),"-","△")&amp;"】"))</f>
        <v>【1,218.70】</v>
      </c>
      <c r="BQ6" s="82">
        <f t="shared" ref="BQ6:BZ6" si="6">IF(BQ7="",NA(),BQ7)</f>
        <v>52.36</v>
      </c>
      <c r="BR6" s="82">
        <f t="shared" si="6"/>
        <v>50.47</v>
      </c>
      <c r="BS6" s="82">
        <f t="shared" si="6"/>
        <v>100</v>
      </c>
      <c r="BT6" s="82">
        <f t="shared" si="6"/>
        <v>99.07</v>
      </c>
      <c r="BU6" s="82">
        <f t="shared" si="6"/>
        <v>80.33</v>
      </c>
      <c r="BV6" s="82">
        <f t="shared" si="6"/>
        <v>66.22</v>
      </c>
      <c r="BW6" s="82">
        <f t="shared" si="6"/>
        <v>69.87</v>
      </c>
      <c r="BX6" s="82">
        <f t="shared" si="6"/>
        <v>74.3</v>
      </c>
      <c r="BY6" s="82">
        <f t="shared" si="6"/>
        <v>72.260000000000005</v>
      </c>
      <c r="BZ6" s="82">
        <f t="shared" si="6"/>
        <v>71.84</v>
      </c>
      <c r="CA6" s="74" t="str">
        <f>IF(CA7="","",IF(CA7="-","【-】","【"&amp;SUBSTITUTE(TEXT(CA7,"#,##0.00"),"-","△")&amp;"】"))</f>
        <v>【74.17】</v>
      </c>
      <c r="CB6" s="82">
        <f t="shared" ref="CB6:CK6" si="7">IF(CB7="",NA(),CB7)</f>
        <v>347.86</v>
      </c>
      <c r="CC6" s="82">
        <f t="shared" si="7"/>
        <v>359.54</v>
      </c>
      <c r="CD6" s="82">
        <f t="shared" si="7"/>
        <v>170.12</v>
      </c>
      <c r="CE6" s="82">
        <f t="shared" si="7"/>
        <v>187.03</v>
      </c>
      <c r="CF6" s="82">
        <f t="shared" si="7"/>
        <v>220.97</v>
      </c>
      <c r="CG6" s="82">
        <f t="shared" si="7"/>
        <v>246.72</v>
      </c>
      <c r="CH6" s="82">
        <f t="shared" si="7"/>
        <v>234.96</v>
      </c>
      <c r="CI6" s="82">
        <f t="shared" si="7"/>
        <v>221.81</v>
      </c>
      <c r="CJ6" s="82">
        <f t="shared" si="7"/>
        <v>230.02</v>
      </c>
      <c r="CK6" s="82">
        <f t="shared" si="7"/>
        <v>228.47</v>
      </c>
      <c r="CL6" s="74" t="str">
        <f>IF(CL7="","",IF(CL7="-","【-】","【"&amp;SUBSTITUTE(TEXT(CL7,"#,##0.00"),"-","△")&amp;"】"))</f>
        <v>【218.56】</v>
      </c>
      <c r="CM6" s="82">
        <f t="shared" ref="CM6:CV6" si="8">IF(CM7="",NA(),CM7)</f>
        <v>57.67</v>
      </c>
      <c r="CN6" s="82">
        <f t="shared" si="8"/>
        <v>55.83</v>
      </c>
      <c r="CO6" s="82">
        <f t="shared" si="8"/>
        <v>57</v>
      </c>
      <c r="CP6" s="82">
        <f t="shared" si="8"/>
        <v>54</v>
      </c>
      <c r="CQ6" s="82">
        <f t="shared" si="8"/>
        <v>54.5</v>
      </c>
      <c r="CR6" s="82">
        <f t="shared" si="8"/>
        <v>41.35</v>
      </c>
      <c r="CS6" s="82">
        <f t="shared" si="8"/>
        <v>42.9</v>
      </c>
      <c r="CT6" s="82">
        <f t="shared" si="8"/>
        <v>43.36</v>
      </c>
      <c r="CU6" s="82">
        <f t="shared" si="8"/>
        <v>42.56</v>
      </c>
      <c r="CV6" s="82">
        <f t="shared" si="8"/>
        <v>42.47</v>
      </c>
      <c r="CW6" s="74" t="str">
        <f>IF(CW7="","",IF(CW7="-","【-】","【"&amp;SUBSTITUTE(TEXT(CW7,"#,##0.00"),"-","△")&amp;"】"))</f>
        <v>【42.86】</v>
      </c>
      <c r="CX6" s="82">
        <f t="shared" ref="CX6:DG6" si="9">IF(CX7="",NA(),CX7)</f>
        <v>85.14</v>
      </c>
      <c r="CY6" s="82">
        <f t="shared" si="9"/>
        <v>85.56</v>
      </c>
      <c r="CZ6" s="82">
        <f t="shared" si="9"/>
        <v>86.18</v>
      </c>
      <c r="DA6" s="82">
        <f t="shared" si="9"/>
        <v>86.1</v>
      </c>
      <c r="DB6" s="82">
        <f t="shared" si="9"/>
        <v>86.14</v>
      </c>
      <c r="DC6" s="82">
        <f t="shared" si="9"/>
        <v>82.9</v>
      </c>
      <c r="DD6" s="82">
        <f t="shared" si="9"/>
        <v>83.5</v>
      </c>
      <c r="DE6" s="82">
        <f t="shared" si="9"/>
        <v>83.06</v>
      </c>
      <c r="DF6" s="82">
        <f t="shared" si="9"/>
        <v>83.32</v>
      </c>
      <c r="DG6" s="82">
        <f t="shared" si="9"/>
        <v>83.75</v>
      </c>
      <c r="DH6" s="74" t="str">
        <f>IF(DH7="","",IF(DH7="-","【-】","【"&amp;SUBSTITUTE(TEXT(DH7,"#,##0.00"),"-","△")&amp;"】"))</f>
        <v>【84.20】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7.0000000000000007e-002</v>
      </c>
      <c r="EK6" s="82">
        <f t="shared" si="12"/>
        <v>9.e-002</v>
      </c>
      <c r="EL6" s="82">
        <f t="shared" si="12"/>
        <v>9.e-002</v>
      </c>
      <c r="EM6" s="82">
        <f t="shared" si="12"/>
        <v>0.13</v>
      </c>
      <c r="EN6" s="82">
        <f t="shared" si="12"/>
        <v>0.36</v>
      </c>
      <c r="EO6" s="74" t="str">
        <f>IF(EO7="","",IF(EO7="-","【-】","【"&amp;SUBSTITUTE(TEXT(EO7,"#,##0.00"),"-","△")&amp;"】"))</f>
        <v>【0.28】</v>
      </c>
    </row>
    <row r="7" spans="1:145" s="59" customFormat="1">
      <c r="A7" s="60"/>
      <c r="B7" s="66">
        <v>2019</v>
      </c>
      <c r="C7" s="66">
        <v>74071</v>
      </c>
      <c r="D7" s="66">
        <v>47</v>
      </c>
      <c r="E7" s="66">
        <v>17</v>
      </c>
      <c r="F7" s="66">
        <v>4</v>
      </c>
      <c r="G7" s="66">
        <v>0</v>
      </c>
      <c r="H7" s="66" t="s">
        <v>97</v>
      </c>
      <c r="I7" s="66" t="s">
        <v>98</v>
      </c>
      <c r="J7" s="66" t="s">
        <v>99</v>
      </c>
      <c r="K7" s="66" t="s">
        <v>15</v>
      </c>
      <c r="L7" s="66" t="s">
        <v>100</v>
      </c>
      <c r="M7" s="66" t="s">
        <v>101</v>
      </c>
      <c r="N7" s="75" t="s">
        <v>40</v>
      </c>
      <c r="O7" s="75" t="s">
        <v>102</v>
      </c>
      <c r="P7" s="75">
        <v>60.01</v>
      </c>
      <c r="Q7" s="75">
        <v>100</v>
      </c>
      <c r="R7" s="75">
        <v>3072</v>
      </c>
      <c r="S7" s="75">
        <v>3443</v>
      </c>
      <c r="T7" s="75">
        <v>59.77</v>
      </c>
      <c r="U7" s="75">
        <v>57.6</v>
      </c>
      <c r="V7" s="75">
        <v>2042</v>
      </c>
      <c r="W7" s="75">
        <v>1.1000000000000001</v>
      </c>
      <c r="X7" s="75">
        <v>1856.36</v>
      </c>
      <c r="Y7" s="75">
        <v>70.11</v>
      </c>
      <c r="Z7" s="75">
        <v>68.69</v>
      </c>
      <c r="AA7" s="75">
        <v>99.67</v>
      </c>
      <c r="AB7" s="75">
        <v>99.34</v>
      </c>
      <c r="AC7" s="75">
        <v>92.71</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2309.06</v>
      </c>
      <c r="BG7" s="75">
        <v>2272.02</v>
      </c>
      <c r="BH7" s="75">
        <v>188.12</v>
      </c>
      <c r="BI7" s="75">
        <v>0</v>
      </c>
      <c r="BJ7" s="75">
        <v>0</v>
      </c>
      <c r="BK7" s="75">
        <v>1434.89</v>
      </c>
      <c r="BL7" s="75">
        <v>1298.9100000000001</v>
      </c>
      <c r="BM7" s="75">
        <v>1243.71</v>
      </c>
      <c r="BN7" s="75">
        <v>1194.1500000000001</v>
      </c>
      <c r="BO7" s="75">
        <v>1206.79</v>
      </c>
      <c r="BP7" s="75">
        <v>1218.7</v>
      </c>
      <c r="BQ7" s="75">
        <v>52.36</v>
      </c>
      <c r="BR7" s="75">
        <v>50.47</v>
      </c>
      <c r="BS7" s="75">
        <v>100</v>
      </c>
      <c r="BT7" s="75">
        <v>99.07</v>
      </c>
      <c r="BU7" s="75">
        <v>80.33</v>
      </c>
      <c r="BV7" s="75">
        <v>66.22</v>
      </c>
      <c r="BW7" s="75">
        <v>69.87</v>
      </c>
      <c r="BX7" s="75">
        <v>74.3</v>
      </c>
      <c r="BY7" s="75">
        <v>72.260000000000005</v>
      </c>
      <c r="BZ7" s="75">
        <v>71.84</v>
      </c>
      <c r="CA7" s="75">
        <v>74.17</v>
      </c>
      <c r="CB7" s="75">
        <v>347.86</v>
      </c>
      <c r="CC7" s="75">
        <v>359.54</v>
      </c>
      <c r="CD7" s="75">
        <v>170.12</v>
      </c>
      <c r="CE7" s="75">
        <v>187.03</v>
      </c>
      <c r="CF7" s="75">
        <v>220.97</v>
      </c>
      <c r="CG7" s="75">
        <v>246.72</v>
      </c>
      <c r="CH7" s="75">
        <v>234.96</v>
      </c>
      <c r="CI7" s="75">
        <v>221.81</v>
      </c>
      <c r="CJ7" s="75">
        <v>230.02</v>
      </c>
      <c r="CK7" s="75">
        <v>228.47</v>
      </c>
      <c r="CL7" s="75">
        <v>218.56</v>
      </c>
      <c r="CM7" s="75">
        <v>57.67</v>
      </c>
      <c r="CN7" s="75">
        <v>55.83</v>
      </c>
      <c r="CO7" s="75">
        <v>57</v>
      </c>
      <c r="CP7" s="75">
        <v>54</v>
      </c>
      <c r="CQ7" s="75">
        <v>54.5</v>
      </c>
      <c r="CR7" s="75">
        <v>41.35</v>
      </c>
      <c r="CS7" s="75">
        <v>42.9</v>
      </c>
      <c r="CT7" s="75">
        <v>43.36</v>
      </c>
      <c r="CU7" s="75">
        <v>42.56</v>
      </c>
      <c r="CV7" s="75">
        <v>42.47</v>
      </c>
      <c r="CW7" s="75">
        <v>42.86</v>
      </c>
      <c r="CX7" s="75">
        <v>85.14</v>
      </c>
      <c r="CY7" s="75">
        <v>85.56</v>
      </c>
      <c r="CZ7" s="75">
        <v>86.18</v>
      </c>
      <c r="DA7" s="75">
        <v>86.1</v>
      </c>
      <c r="DB7" s="75">
        <v>86.14</v>
      </c>
      <c r="DC7" s="75">
        <v>82.9</v>
      </c>
      <c r="DD7" s="75">
        <v>83.5</v>
      </c>
      <c r="DE7" s="75">
        <v>83.06</v>
      </c>
      <c r="DF7" s="75">
        <v>83.32</v>
      </c>
      <c r="DG7" s="75">
        <v>83.75</v>
      </c>
      <c r="DH7" s="75">
        <v>84.2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7.0000000000000007e-002</v>
      </c>
      <c r="EK7" s="75">
        <v>9.e-002</v>
      </c>
      <c r="EL7" s="75">
        <v>9.e-002</v>
      </c>
      <c r="EM7" s="75">
        <v>0.13</v>
      </c>
      <c r="EN7" s="75">
        <v>0.36</v>
      </c>
      <c r="EO7" s="75">
        <v>0.28000000000000003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2021-01-28T09:48:44Z</vt:filetime>
  </property>
</Properties>
</file>