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igari-a\Desktop\猪狩文書\003 各種財政・経営計画・料金改定\01_経営比較分析表\R2_経営分析表\"/>
    </mc:Choice>
  </mc:AlternateContent>
  <xr:revisionPtr revIDLastSave="0" documentId="13_ncr:1_{F5AA7046-FF9F-4614-8722-B1958FDACB4C}" xr6:coauthVersionLast="46" xr6:coauthVersionMax="46" xr10:uidLastSave="{00000000-0000-0000-0000-000000000000}"/>
  <workbookProtection workbookAlgorithmName="SHA-512" workbookHashValue="tzgeJA37x3t6UGHMqfhJB2eTRPQ8nVYDgp12ir7w32+e0LeeuxZRq4lklxd1aBKawfnEyBreEPvk/nv8wOhFoA==" workbookSaltValue="S9QDLC4Ak468zP3KVBZLoQ==" workbookSpinCount="100000" lockStructure="1"/>
  <bookViews>
    <workbookView xWindow="-120" yWindow="-120" windowWidth="20730" windowHeight="113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H12" i="5" l="1"/>
  <c r="AR12" i="5"/>
  <c r="DP11" i="5"/>
  <c r="AG11" i="5"/>
  <c r="DP10" i="5"/>
  <c r="CL10" i="5"/>
  <c r="BQ10" i="5"/>
  <c r="AJ10" i="5"/>
  <c r="V10" i="5"/>
  <c r="F10" i="5"/>
  <c r="CX10" i="5" s="1"/>
  <c r="E10" i="5"/>
  <c r="DH10" i="5" s="1"/>
  <c r="D10" i="5"/>
  <c r="EC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N6" i="5"/>
  <c r="HK90" i="4" s="1"/>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RH55" i="4" s="1"/>
  <c r="CV6" i="5"/>
  <c r="CW11" i="5" s="1"/>
  <c r="CU6" i="5"/>
  <c r="CV11" i="5" s="1"/>
  <c r="CT6" i="5"/>
  <c r="CU11" i="5" s="1"/>
  <c r="CS6" i="5"/>
  <c r="OF55" i="4" s="1"/>
  <c r="CR6" i="5"/>
  <c r="CQ6" i="5"/>
  <c r="CM12" i="5" s="1"/>
  <c r="CP6" i="5"/>
  <c r="CL12" i="5" s="1"/>
  <c r="CO6" i="5"/>
  <c r="CK12" i="5" s="1"/>
  <c r="CN6" i="5"/>
  <c r="CJ12" i="5" s="1"/>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CA11" i="5" s="1"/>
  <c r="BY6" i="5"/>
  <c r="GF55" i="4" s="1"/>
  <c r="BX6" i="5"/>
  <c r="BY11" i="5" s="1"/>
  <c r="BW6" i="5"/>
  <c r="BX11" i="5" s="1"/>
  <c r="BV6" i="5"/>
  <c r="DG90" i="4" s="1"/>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RH32" i="4" s="1"/>
  <c r="BD6" i="5"/>
  <c r="BE11" i="5" s="1"/>
  <c r="BC6" i="5"/>
  <c r="BD11" i="5" s="1"/>
  <c r="BB6" i="5"/>
  <c r="BC11" i="5" s="1"/>
  <c r="BA6" i="5"/>
  <c r="OF32" i="4"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AI11" i="5" s="1"/>
  <c r="AG6" i="5"/>
  <c r="GF32" i="4"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GJ90" i="4"/>
  <c r="FI90" i="4"/>
  <c r="CF90" i="4"/>
  <c r="BE90" i="4"/>
  <c r="RA81" i="4"/>
  <c r="NX81" i="4"/>
  <c r="MW81" i="4"/>
  <c r="KO81" i="4"/>
  <c r="JN81" i="4"/>
  <c r="HL81" i="4"/>
  <c r="GK81" i="4"/>
  <c r="DB81" i="4"/>
  <c r="CA81" i="4"/>
  <c r="RA80" i="4"/>
  <c r="PZ80" i="4"/>
  <c r="OY80" i="4"/>
  <c r="NX80" i="4"/>
  <c r="MW80" i="4"/>
  <c r="KO80" i="4"/>
  <c r="HL80" i="4"/>
  <c r="GK80" i="4"/>
  <c r="EC80" i="4"/>
  <c r="DB80" i="4"/>
  <c r="AZ80" i="4"/>
  <c r="Y80" i="4"/>
  <c r="RA79" i="4"/>
  <c r="PZ79" i="4"/>
  <c r="NX79" i="4"/>
  <c r="MW79" i="4"/>
  <c r="KO79" i="4"/>
  <c r="JN79" i="4"/>
  <c r="GK79" i="4"/>
  <c r="EC79" i="4"/>
  <c r="DB79" i="4"/>
  <c r="AZ79" i="4"/>
  <c r="Y79" i="4"/>
  <c r="PT56" i="4"/>
  <c r="OZ56" i="4"/>
  <c r="MN56" i="4"/>
  <c r="LT56" i="4"/>
  <c r="KZ56" i="4"/>
  <c r="KF56" i="4"/>
  <c r="JL56" i="4"/>
  <c r="HT56" i="4"/>
  <c r="GZ56" i="4"/>
  <c r="ER56" i="4"/>
  <c r="CZ56" i="4"/>
  <c r="CF56" i="4"/>
  <c r="BL56" i="4"/>
  <c r="X56" i="4"/>
  <c r="QN55" i="4"/>
  <c r="PT55" i="4"/>
  <c r="LT55" i="4"/>
  <c r="KZ55" i="4"/>
  <c r="KF55" i="4"/>
  <c r="HT55" i="4"/>
  <c r="FL55" i="4"/>
  <c r="ER55" i="4"/>
  <c r="CZ55" i="4"/>
  <c r="CF55" i="4"/>
  <c r="X55" i="4"/>
  <c r="RH54" i="4"/>
  <c r="QN54" i="4"/>
  <c r="OZ54" i="4"/>
  <c r="OF54" i="4"/>
  <c r="MN54" i="4"/>
  <c r="LT54" i="4"/>
  <c r="KZ54" i="4"/>
  <c r="KF54" i="4"/>
  <c r="JL54" i="4"/>
  <c r="HT54" i="4"/>
  <c r="GZ54" i="4"/>
  <c r="FL54" i="4"/>
  <c r="ER54" i="4"/>
  <c r="CZ54" i="4"/>
  <c r="CF54" i="4"/>
  <c r="AR54" i="4"/>
  <c r="X54" i="4"/>
  <c r="PT33" i="4"/>
  <c r="OZ33" i="4"/>
  <c r="MN33" i="4"/>
  <c r="KZ33" i="4"/>
  <c r="KF33" i="4"/>
  <c r="JL33" i="4"/>
  <c r="HT33" i="4"/>
  <c r="GZ33" i="4"/>
  <c r="ER33" i="4"/>
  <c r="CZ33" i="4"/>
  <c r="CF33" i="4"/>
  <c r="BL33" i="4"/>
  <c r="AR33" i="4"/>
  <c r="X33" i="4"/>
  <c r="QN32" i="4"/>
  <c r="PT32" i="4"/>
  <c r="OZ32" i="4"/>
  <c r="KZ32" i="4"/>
  <c r="KF32" i="4"/>
  <c r="HT32" i="4"/>
  <c r="GZ32" i="4"/>
  <c r="ER32" i="4"/>
  <c r="CZ32" i="4"/>
  <c r="CF32" i="4"/>
  <c r="X32" i="4"/>
  <c r="RH31" i="4"/>
  <c r="QN31" i="4"/>
  <c r="OZ31" i="4"/>
  <c r="OF31" i="4"/>
  <c r="MN31" i="4"/>
  <c r="LT31" i="4"/>
  <c r="KZ31" i="4"/>
  <c r="KF31" i="4"/>
  <c r="JL31" i="4"/>
  <c r="HT31" i="4"/>
  <c r="GZ31" i="4"/>
  <c r="FL31" i="4"/>
  <c r="ER31" i="4"/>
  <c r="CZ31" i="4"/>
  <c r="CF31" i="4"/>
  <c r="AR31" i="4"/>
  <c r="X31" i="4"/>
  <c r="LZ10" i="4"/>
  <c r="IT10" i="4"/>
  <c r="FN10" i="4"/>
  <c r="CH10" i="4"/>
  <c r="B10" i="4"/>
  <c r="PF8" i="4"/>
  <c r="LZ8" i="4"/>
  <c r="IT8" i="4"/>
  <c r="FN8" i="4"/>
  <c r="CH8" i="4"/>
  <c r="B8" i="4"/>
  <c r="B5" i="4"/>
  <c r="PT31" i="4" l="1"/>
  <c r="PT54" i="4"/>
  <c r="GZ55" i="4"/>
  <c r="OY79" i="4"/>
  <c r="IM81" i="4"/>
  <c r="Y10" i="5"/>
  <c r="AT10" i="5"/>
  <c r="BX10" i="5"/>
  <c r="DE10" i="5"/>
  <c r="DS10" i="5"/>
  <c r="LT33" i="4"/>
  <c r="OZ55" i="4"/>
  <c r="AR56" i="4"/>
  <c r="CA80" i="4"/>
  <c r="AF10" i="5"/>
  <c r="BM10" i="5"/>
  <c r="CA10" i="5"/>
  <c r="DF10" i="5"/>
  <c r="DT10" i="5"/>
  <c r="GF31" i="4"/>
  <c r="U10" i="5"/>
  <c r="AI10" i="5"/>
  <c r="BN10" i="5"/>
  <c r="CB10" i="5"/>
  <c r="DI10" i="5"/>
  <c r="ED10" i="5"/>
  <c r="AR32" i="4"/>
  <c r="LT32" i="4"/>
  <c r="BD10" i="5"/>
  <c r="CV10" i="5"/>
  <c r="W11" i="5"/>
  <c r="AQ11" i="5"/>
  <c r="AU11" i="5"/>
  <c r="BO11" i="5"/>
  <c r="CI11" i="5"/>
  <c r="CM11" i="5"/>
  <c r="AH12" i="5"/>
  <c r="BB12" i="5"/>
  <c r="BF12" i="5"/>
  <c r="BZ12" i="5"/>
  <c r="CT12" i="5"/>
  <c r="CX12" i="5"/>
  <c r="BL31" i="4"/>
  <c r="FL33" i="4"/>
  <c r="QN33" i="4"/>
  <c r="BL54" i="4"/>
  <c r="FL56" i="4"/>
  <c r="QN56" i="4"/>
  <c r="CA79"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AR55" i="4"/>
  <c r="GF54" i="4"/>
  <c r="IM79" i="4"/>
  <c r="JN80" i="4"/>
  <c r="AZ81" i="4"/>
  <c r="PZ81" i="4"/>
  <c r="X10" i="5"/>
  <c r="AH10" i="5"/>
  <c r="AR10" i="5"/>
  <c r="BB10" i="5"/>
  <c r="BF10" i="5"/>
  <c r="BP10" i="5"/>
  <c r="BZ10" i="5"/>
  <c r="CJ10" i="5"/>
  <c r="DR10" i="5"/>
  <c r="EB10" i="5"/>
  <c r="AS10" i="5"/>
  <c r="BC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<sst xmlns="http://schemas.openxmlformats.org/spreadsheetml/2006/main" count="262" uniqueCount="108">
  <si>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</si>
  <si>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</si>
  <si>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</si>
  <si>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</si>
  <si>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</si>
  <si>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</si>
  <si>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</si>
  <si>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</si>
  <si>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</si>
  <si>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</si>
  <si>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</si>
  <si>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</si>
  <si>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</si>
  <si>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</si>
  <si>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</si>
  <si>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</si>
  <si>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</si>
  <si>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</si>
  <si>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</si>
  <si>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</si>
  <si>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</si>
  <si>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</si>
  <si>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</si>
  <si>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</si>
  <si>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</si>
  <si>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</si>
  <si>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</si>
  <si>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</si>
  <si>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</si>
  <si>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</si>
  <si>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</si>
  <si>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</si>
  <si>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</si>
  <si>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</si>
  <si>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</si>
  <si>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</si>
  <si>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</si>
  <si>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</si>
  <si>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</si>
  <si>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</si>
  <si>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</si>
  <si>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</si>
  <si>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</si>
  <si>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</si>
  <si>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</si>
  <si>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</si>
  <si>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</si>
  <si>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</si>
  <si>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</si>
  <si>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</si>
  <si>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</si>
  <si>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</si>
  <si>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</si>
  <si>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</si>
  <si>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</si>
  <si>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</si>
  <si>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</si>
  <si>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</si>
  <si>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</si>
  <si>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</si>
  <si>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</si>
  <si>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</si>
  <si>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</si>
  <si>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</si>
  <si>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</si>
  <si>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</si>
  <si>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</si>
  <si>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</si>
  <si>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</si>
  <si>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</si>
  <si>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</si>
  <si>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</si>
  <si>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</si>
  <si>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</si>
  <si>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</si>
  <si>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</si>
  <si>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</si>
  <si>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</si>
  <si>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</si>
  <si>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</si>
  <si>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</si>
  <si>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</si>
  <si>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</si>
  <si>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</si>
  <si>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</si>
  <si>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</si>
  <si>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</si>
  <si>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</si>
  <si>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</si>
  <si>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078883</t>
  </si>
  <si>
    <t>46</t>
  </si>
  <si>
    <t>02</t>
  </si>
  <si>
    <t>0</t>
  </si>
  <si>
    <t>000</t>
  </si>
  <si>
    <t>福島県　双葉地方水道企業団</t>
  </si>
  <si>
    <t>法適用</t>
  </si>
  <si>
    <t>工業用水道事業</t>
  </si>
  <si>
    <t>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</si>
  <si>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</si>
  <si>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</si>
  <si>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</si>
  <si>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</si>
  <si>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</si>
  <si>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</si>
  <si>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</si>
  <si>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
　このことから、健全で効率的な経営が出来るよう給水収益の早期改善による収益確保が課題である。
　また、今後の老朽化施設更新や政府避難指示区域内にある未稼働施設の取扱いについては、今後の政府避難指示区域再編の動向や経営の健全性も踏まえ、施設の効率的な運用について見直す必要がある。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</si>
  <si>
    <t>　新しい施設が比較的多く経年管も無いため①有形固定資産減価償却率、②管路経年化率は類似団体平均値を下回る結果となっている。
　③管路更新率については復興事業に合わせ効率的に管路を更新しているが、経年管がないため類似団体平均値を下回る結果となった。
　今後は管路経年化率が増加することを踏まえ、計画的な更新が必要である。</t>
    <rPh sb="97" eb="99">
      <t>ケイネン</t>
    </rPh>
    <rPh sb="99" eb="100">
      <t>カン</t>
    </rPh>
    <rPh sb="113" eb="114">
      <t>シタ</t>
    </rPh>
    <phoneticPr fontId="5"/>
  </si>
  <si>
    <r>
      <t>　</t>
    </r>
    <r>
      <rPr>
        <sz val="11"/>
        <rFont val="ＭＳ ゴシック"/>
        <family val="3"/>
        <charset val="128"/>
      </rPr>
      <t>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t>
    </r>
    <r>
      <rPr>
        <sz val="11"/>
        <color rgb="FFFF0000"/>
        <rFont val="ＭＳ ゴシック"/>
        <family val="3"/>
        <charset val="128"/>
      </rPr>
      <t xml:space="preserve">
</t>
    </r>
    <r>
      <rPr>
        <sz val="11"/>
        <rFont val="ＭＳ ゴシック"/>
        <family val="3"/>
        <charset val="128"/>
      </rPr>
      <t>　①経常収支比率は中間貯蔵施設建設に伴う補償により長期前受金戻入が増加したことから100％を大幅に上回り②累積欠損金比率は発生していないが、繰出基準外の収入によって賄われているため、⑤料金回収率は類似団体平均値を大幅に下回る結果となっている。④企業債残高対給水収益比率、⑥給水原価は改善傾向にあるが、令和元年度においては修繕費・長期前受金戻入が増加したことから⑤⑥は前年度を下回る結果となっている。</t>
    </r>
    <r>
      <rPr>
        <sz val="11"/>
        <color rgb="FFFF0000"/>
        <rFont val="ＭＳ ゴシック"/>
        <family val="3"/>
        <charset val="128"/>
      </rPr>
      <t xml:space="preserve">
　</t>
    </r>
    <r>
      <rPr>
        <sz val="11"/>
        <rFont val="ＭＳ ゴシック"/>
        <family val="3"/>
        <charset val="128"/>
      </rPr>
      <t>③流動比率は毎年100％を大きく上回っており、支払能力は十分備えているが、類似団体平均値を大幅に下回る結果となっており、給水収益が改善されない場合は減少することが見込まれる。</t>
    </r>
    <r>
      <rPr>
        <sz val="11"/>
        <color rgb="FFFF0000"/>
        <rFont val="ＭＳ ゴシック"/>
        <family val="3"/>
        <charset val="128"/>
      </rPr>
      <t xml:space="preserve">
</t>
    </r>
    <r>
      <rPr>
        <sz val="11"/>
        <rFont val="ＭＳ ゴシック"/>
        <family val="3"/>
        <charset val="128"/>
      </rPr>
      <t>　⑦施設利用率、⑧契約率は上昇傾向にあったが、震災がれき焼却炉の雑用水供給が終了したためH29に減少となり企業の減量もあったことから類似団体平均値を下回る結果となっている。</t>
    </r>
    <r>
      <rPr>
        <sz val="11"/>
        <color rgb="FFFF0000"/>
        <rFont val="ＭＳ ゴシック"/>
        <family val="3"/>
        <charset val="128"/>
      </rPr>
      <t xml:space="preserve">
</t>
    </r>
    <r>
      <rPr>
        <sz val="11"/>
        <rFont val="ＭＳ ゴシック"/>
        <family val="3"/>
        <charset val="128"/>
      </rPr>
      <t>　このことから、震災復興による新規企業進出を推進しながら、健全で効率的な経営が出来るよう、給水収益の確保・未稼働資産の精査などの経営改善に向けた取組が重要課題となっている。</t>
    </r>
    <rPh sb="119" eb="125">
      <t>チュウカンチョゾウシセツ</t>
    </rPh>
    <rPh sb="125" eb="127">
      <t>ケンセツ</t>
    </rPh>
    <rPh sb="128" eb="129">
      <t>トモナ</t>
    </rPh>
    <rPh sb="135" eb="137">
      <t>チョウキ</t>
    </rPh>
    <rPh sb="137" eb="142">
      <t>マエウケキンレイニュウ</t>
    </rPh>
    <rPh sb="143" eb="145">
      <t>ゾウカ</t>
    </rPh>
    <rPh sb="156" eb="158">
      <t>オオハバ</t>
    </rPh>
    <rPh sb="260" eb="262">
      <t>レイワ</t>
    </rPh>
    <rPh sb="262" eb="263">
      <t>ガン</t>
    </rPh>
    <rPh sb="274" eb="281">
      <t>チョウキマエウケキンレイニュウ</t>
    </rPh>
    <rPh sb="452" eb="454">
      <t>キギョウ</t>
    </rPh>
    <rPh sb="455" eb="457">
      <t>ゲンリョウ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</si>
</sst>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25.98</c:v>
                </c:pt>
                <c:pt idx="1">
                  <c:v>28.89</c:v>
                </c:pt>
                <c:pt idx="2">
                  <c:v>31.9</c:v>
                </c:pt>
                <c:pt idx="3">
                  <c:v>34.04</c:v>
                </c:pt>
                <c:pt idx="4">
                  <c:v>37.32</c:v>
                </c:pt>
              </c:numCache>
            </c:numRef>
          </c:val>
          <c:extLst>
            <c:ext xmlns:c16="http://schemas.microsoft.com/office/drawing/2014/chart" uri="{C3380CC4-5D6E-409C-BE32-E72D297353CC}">
              <c16:uniqueId val="{00000000-BA37-419B-B440-4652EDF5E9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BA37-419B-B440-4652EDF5E9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3-4C1E-807C-C5E6DD50EF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0693-4C1E-807C-C5E6DD50EF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126.39</c:v>
                </c:pt>
                <c:pt idx="1">
                  <c:v>125.78</c:v>
                </c:pt>
                <c:pt idx="2">
                  <c:v>126.24</c:v>
                </c:pt>
                <c:pt idx="3">
                  <c:v>117.33</c:v>
                </c:pt>
                <c:pt idx="4">
                  <c:v>190.77</c:v>
                </c:pt>
              </c:numCache>
            </c:numRef>
          </c:val>
          <c:extLst>
            <c:ext xmlns:c16="http://schemas.microsoft.com/office/drawing/2014/chart" uri="{C3380CC4-5D6E-409C-BE32-E72D297353CC}">
              <c16:uniqueId val="{00000000-6055-4D0A-9C0E-34D8AB5C22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6055-4D0A-9C0E-34D8AB5C22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9-44A4-B717-7501DEA288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39F9-44A4-B717-7501DEA288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1.05</c:v>
                </c:pt>
                <c:pt idx="4">
                  <c:v>0</c:v>
                </c:pt>
              </c:numCache>
            </c:numRef>
          </c:val>
          <c:extLst>
            <c:ext xmlns:c16="http://schemas.microsoft.com/office/drawing/2014/chart" uri="{C3380CC4-5D6E-409C-BE32-E72D297353CC}">
              <c16:uniqueId val="{00000000-0841-49EF-A647-B8CB6A0A5C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0841-49EF-A647-B8CB6A0A5C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285.10000000000002</c:v>
                </c:pt>
                <c:pt idx="1">
                  <c:v>279.3</c:v>
                </c:pt>
                <c:pt idx="2">
                  <c:v>284.37</c:v>
                </c:pt>
                <c:pt idx="3">
                  <c:v>242.9</c:v>
                </c:pt>
                <c:pt idx="4">
                  <c:v>461.22</c:v>
                </c:pt>
              </c:numCache>
            </c:numRef>
          </c:val>
          <c:extLst>
            <c:ext xmlns:c16="http://schemas.microsoft.com/office/drawing/2014/chart" uri="{C3380CC4-5D6E-409C-BE32-E72D297353CC}">
              <c16:uniqueId val="{00000000-AC97-4A9B-BC99-57C5D681F0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AC97-4A9B-BC99-57C5D681F0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1381.59</c:v>
                </c:pt>
                <c:pt idx="1">
                  <c:v>1247.1300000000001</c:v>
                </c:pt>
                <c:pt idx="2">
                  <c:v>1162.1400000000001</c:v>
                </c:pt>
                <c:pt idx="3">
                  <c:v>1031.95</c:v>
                </c:pt>
                <c:pt idx="4">
                  <c:v>919.04</c:v>
                </c:pt>
              </c:numCache>
            </c:numRef>
          </c:val>
          <c:extLst>
            <c:ext xmlns:c16="http://schemas.microsoft.com/office/drawing/2014/chart" uri="{C3380CC4-5D6E-409C-BE32-E72D297353CC}">
              <c16:uniqueId val="{00000000-5B6B-43B5-BD7D-73F0FDCEB4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5B6B-43B5-BD7D-73F0FDCEB4C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69.53</c:v>
                </c:pt>
                <c:pt idx="1">
                  <c:v>71.45</c:v>
                </c:pt>
                <c:pt idx="2">
                  <c:v>71.12</c:v>
                </c:pt>
                <c:pt idx="3">
                  <c:v>64.48</c:v>
                </c:pt>
                <c:pt idx="4">
                  <c:v>-204.38</c:v>
                </c:pt>
              </c:numCache>
            </c:numRef>
          </c:val>
          <c:extLst>
            <c:ext xmlns:c16="http://schemas.microsoft.com/office/drawing/2014/chart" uri="{C3380CC4-5D6E-409C-BE32-E72D297353CC}">
              <c16:uniqueId val="{00000000-8220-41C1-8A60-D36A2D512E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8220-41C1-8A60-D36A2D512E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72.040000000000006</c:v>
                </c:pt>
                <c:pt idx="1">
                  <c:v>70.099999999999994</c:v>
                </c:pt>
                <c:pt idx="2">
                  <c:v>70.62</c:v>
                </c:pt>
                <c:pt idx="3">
                  <c:v>77.959999999999994</c:v>
                </c:pt>
                <c:pt idx="4">
                  <c:v>-24.58</c:v>
                </c:pt>
              </c:numCache>
            </c:numRef>
          </c:val>
          <c:extLst>
            <c:ext xmlns:c16="http://schemas.microsoft.com/office/drawing/2014/chart" uri="{C3380CC4-5D6E-409C-BE32-E72D297353CC}">
              <c16:uniqueId val="{00000000-4710-4CB1-B5B1-318FDCCE0A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4710-4CB1-B5B1-318FDCCE0A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30.07</c:v>
                </c:pt>
                <c:pt idx="1">
                  <c:v>29.51</c:v>
                </c:pt>
                <c:pt idx="2">
                  <c:v>27.24</c:v>
                </c:pt>
                <c:pt idx="3">
                  <c:v>26.89</c:v>
                </c:pt>
                <c:pt idx="4">
                  <c:v>26.46</c:v>
                </c:pt>
              </c:numCache>
            </c:numRef>
          </c:val>
          <c:extLst>
            <c:ext xmlns:c16="http://schemas.microsoft.com/office/drawing/2014/chart" uri="{C3380CC4-5D6E-409C-BE32-E72D297353CC}">
              <c16:uniqueId val="{00000000-3E5C-432E-BCF8-BE0872C64E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3E5C-432E-BCF8-BE0872C64E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51.8</c:v>
                </c:pt>
                <c:pt idx="1">
                  <c:v>51.8</c:v>
                </c:pt>
                <c:pt idx="2">
                  <c:v>47.39</c:v>
                </c:pt>
                <c:pt idx="3">
                  <c:v>48.23</c:v>
                </c:pt>
                <c:pt idx="4">
                  <c:v>47.72</c:v>
                </c:pt>
              </c:numCache>
            </c:numRef>
          </c:val>
          <c:extLst>
            <c:ext xmlns:c16="http://schemas.microsoft.com/office/drawing/2014/chart" uri="{C3380CC4-5D6E-409C-BE32-E72D297353CC}">
              <c16:uniqueId val="{00000000-DD6E-44A8-B3BC-C63DFB96D9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DD6E-44A8-B3BC-C63DFB96D95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U1" zoomScaleNormal="100" workbookViewId="0">
      <selection activeCell="TA6" sqref="TA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福島県　双葉地方水道企業団</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25532</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6756</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78.599999999999994</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15</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12185</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その他</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8" t="s">
        <v>107</v>
      </c>
      <c r="SN16" s="129"/>
      <c r="SO16" s="129"/>
      <c r="SP16" s="129"/>
      <c r="SQ16" s="129"/>
      <c r="SR16" s="129"/>
      <c r="SS16" s="129"/>
      <c r="ST16" s="129"/>
      <c r="SU16" s="129"/>
      <c r="SV16" s="129"/>
      <c r="SW16" s="129"/>
      <c r="SX16" s="129"/>
      <c r="SY16" s="129"/>
      <c r="SZ16" s="129"/>
      <c r="TA16" s="130"/>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28"/>
      <c r="SN17" s="129"/>
      <c r="SO17" s="129"/>
      <c r="SP17" s="129"/>
      <c r="SQ17" s="129"/>
      <c r="SR17" s="129"/>
      <c r="SS17" s="129"/>
      <c r="ST17" s="129"/>
      <c r="SU17" s="129"/>
      <c r="SV17" s="129"/>
      <c r="SW17" s="129"/>
      <c r="SX17" s="129"/>
      <c r="SY17" s="129"/>
      <c r="SZ17" s="129"/>
      <c r="TA17" s="130"/>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28"/>
      <c r="SN18" s="129"/>
      <c r="SO18" s="129"/>
      <c r="SP18" s="129"/>
      <c r="SQ18" s="129"/>
      <c r="SR18" s="129"/>
      <c r="SS18" s="129"/>
      <c r="ST18" s="129"/>
      <c r="SU18" s="129"/>
      <c r="SV18" s="129"/>
      <c r="SW18" s="129"/>
      <c r="SX18" s="129"/>
      <c r="SY18" s="129"/>
      <c r="SZ18" s="129"/>
      <c r="TA18" s="130"/>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28"/>
      <c r="SN19" s="129"/>
      <c r="SO19" s="129"/>
      <c r="SP19" s="129"/>
      <c r="SQ19" s="129"/>
      <c r="SR19" s="129"/>
      <c r="SS19" s="129"/>
      <c r="ST19" s="129"/>
      <c r="SU19" s="129"/>
      <c r="SV19" s="129"/>
      <c r="SW19" s="129"/>
      <c r="SX19" s="129"/>
      <c r="SY19" s="129"/>
      <c r="SZ19" s="129"/>
      <c r="TA19" s="130"/>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28"/>
      <c r="SN20" s="129"/>
      <c r="SO20" s="129"/>
      <c r="SP20" s="129"/>
      <c r="SQ20" s="129"/>
      <c r="SR20" s="129"/>
      <c r="SS20" s="129"/>
      <c r="ST20" s="129"/>
      <c r="SU20" s="129"/>
      <c r="SV20" s="129"/>
      <c r="SW20" s="129"/>
      <c r="SX20" s="129"/>
      <c r="SY20" s="129"/>
      <c r="SZ20" s="129"/>
      <c r="TA20" s="130"/>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28"/>
      <c r="SN21" s="129"/>
      <c r="SO21" s="129"/>
      <c r="SP21" s="129"/>
      <c r="SQ21" s="129"/>
      <c r="SR21" s="129"/>
      <c r="SS21" s="129"/>
      <c r="ST21" s="129"/>
      <c r="SU21" s="129"/>
      <c r="SV21" s="129"/>
      <c r="SW21" s="129"/>
      <c r="SX21" s="129"/>
      <c r="SY21" s="129"/>
      <c r="SZ21" s="129"/>
      <c r="TA21" s="130"/>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28"/>
      <c r="SN22" s="129"/>
      <c r="SO22" s="129"/>
      <c r="SP22" s="129"/>
      <c r="SQ22" s="129"/>
      <c r="SR22" s="129"/>
      <c r="SS22" s="129"/>
      <c r="ST22" s="129"/>
      <c r="SU22" s="129"/>
      <c r="SV22" s="129"/>
      <c r="SW22" s="129"/>
      <c r="SX22" s="129"/>
      <c r="SY22" s="129"/>
      <c r="SZ22" s="129"/>
      <c r="TA22" s="130"/>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28"/>
      <c r="SN23" s="129"/>
      <c r="SO23" s="129"/>
      <c r="SP23" s="129"/>
      <c r="SQ23" s="129"/>
      <c r="SR23" s="129"/>
      <c r="SS23" s="129"/>
      <c r="ST23" s="129"/>
      <c r="SU23" s="129"/>
      <c r="SV23" s="129"/>
      <c r="SW23" s="129"/>
      <c r="SX23" s="129"/>
      <c r="SY23" s="129"/>
      <c r="SZ23" s="129"/>
      <c r="TA23" s="130"/>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28"/>
      <c r="SN24" s="129"/>
      <c r="SO24" s="129"/>
      <c r="SP24" s="129"/>
      <c r="SQ24" s="129"/>
      <c r="SR24" s="129"/>
      <c r="SS24" s="129"/>
      <c r="ST24" s="129"/>
      <c r="SU24" s="129"/>
      <c r="SV24" s="129"/>
      <c r="SW24" s="129"/>
      <c r="SX24" s="129"/>
      <c r="SY24" s="129"/>
      <c r="SZ24" s="129"/>
      <c r="TA24" s="130"/>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28"/>
      <c r="SN25" s="129"/>
      <c r="SO25" s="129"/>
      <c r="SP25" s="129"/>
      <c r="SQ25" s="129"/>
      <c r="SR25" s="129"/>
      <c r="SS25" s="129"/>
      <c r="ST25" s="129"/>
      <c r="SU25" s="129"/>
      <c r="SV25" s="129"/>
      <c r="SW25" s="129"/>
      <c r="SX25" s="129"/>
      <c r="SY25" s="129"/>
      <c r="SZ25" s="129"/>
      <c r="TA25" s="130"/>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28"/>
      <c r="SN26" s="129"/>
      <c r="SO26" s="129"/>
      <c r="SP26" s="129"/>
      <c r="SQ26" s="129"/>
      <c r="SR26" s="129"/>
      <c r="SS26" s="129"/>
      <c r="ST26" s="129"/>
      <c r="SU26" s="129"/>
      <c r="SV26" s="129"/>
      <c r="SW26" s="129"/>
      <c r="SX26" s="129"/>
      <c r="SY26" s="129"/>
      <c r="SZ26" s="129"/>
      <c r="TA26" s="130"/>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28"/>
      <c r="SN27" s="129"/>
      <c r="SO27" s="129"/>
      <c r="SP27" s="129"/>
      <c r="SQ27" s="129"/>
      <c r="SR27" s="129"/>
      <c r="SS27" s="129"/>
      <c r="ST27" s="129"/>
      <c r="SU27" s="129"/>
      <c r="SV27" s="129"/>
      <c r="SW27" s="129"/>
      <c r="SX27" s="129"/>
      <c r="SY27" s="129"/>
      <c r="SZ27" s="129"/>
      <c r="TA27" s="130"/>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28"/>
      <c r="SN28" s="129"/>
      <c r="SO28" s="129"/>
      <c r="SP28" s="129"/>
      <c r="SQ28" s="129"/>
      <c r="SR28" s="129"/>
      <c r="SS28" s="129"/>
      <c r="ST28" s="129"/>
      <c r="SU28" s="129"/>
      <c r="SV28" s="129"/>
      <c r="SW28" s="129"/>
      <c r="SX28" s="129"/>
      <c r="SY28" s="129"/>
      <c r="SZ28" s="129"/>
      <c r="TA28" s="130"/>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28"/>
      <c r="SN29" s="129"/>
      <c r="SO29" s="129"/>
      <c r="SP29" s="129"/>
      <c r="SQ29" s="129"/>
      <c r="SR29" s="129"/>
      <c r="SS29" s="129"/>
      <c r="ST29" s="129"/>
      <c r="SU29" s="129"/>
      <c r="SV29" s="129"/>
      <c r="SW29" s="129"/>
      <c r="SX29" s="129"/>
      <c r="SY29" s="129"/>
      <c r="SZ29" s="129"/>
      <c r="TA29" s="130"/>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8"/>
      <c r="SN30" s="129"/>
      <c r="SO30" s="129"/>
      <c r="SP30" s="129"/>
      <c r="SQ30" s="129"/>
      <c r="SR30" s="129"/>
      <c r="SS30" s="129"/>
      <c r="ST30" s="129"/>
      <c r="SU30" s="129"/>
      <c r="SV30" s="129"/>
      <c r="SW30" s="129"/>
      <c r="SX30" s="129"/>
      <c r="SY30" s="129"/>
      <c r="SZ30" s="129"/>
      <c r="TA30" s="130"/>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28"/>
      <c r="SN31" s="129"/>
      <c r="SO31" s="129"/>
      <c r="SP31" s="129"/>
      <c r="SQ31" s="129"/>
      <c r="SR31" s="129"/>
      <c r="SS31" s="129"/>
      <c r="ST31" s="129"/>
      <c r="SU31" s="129"/>
      <c r="SV31" s="129"/>
      <c r="SW31" s="129"/>
      <c r="SX31" s="129"/>
      <c r="SY31" s="129"/>
      <c r="SZ31" s="129"/>
      <c r="TA31" s="130"/>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126.39</v>
      </c>
      <c r="Y32" s="107"/>
      <c r="Z32" s="107"/>
      <c r="AA32" s="107"/>
      <c r="AB32" s="107"/>
      <c r="AC32" s="107"/>
      <c r="AD32" s="107"/>
      <c r="AE32" s="107"/>
      <c r="AF32" s="107"/>
      <c r="AG32" s="107"/>
      <c r="AH32" s="107"/>
      <c r="AI32" s="107"/>
      <c r="AJ32" s="107"/>
      <c r="AK32" s="107"/>
      <c r="AL32" s="107"/>
      <c r="AM32" s="107"/>
      <c r="AN32" s="107"/>
      <c r="AO32" s="107"/>
      <c r="AP32" s="107"/>
      <c r="AQ32" s="108"/>
      <c r="AR32" s="106">
        <f>データ!U6</f>
        <v>125.78</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126.24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117.33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190.77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285.10000000000002</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279.3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284.37</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242.9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461.22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1381.59</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1247.1300000000001</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1162.1400000000001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1031.95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919.04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28"/>
      <c r="SN32" s="129"/>
      <c r="SO32" s="129"/>
      <c r="SP32" s="129"/>
      <c r="SQ32" s="129"/>
      <c r="SR32" s="129"/>
      <c r="SS32" s="129"/>
      <c r="ST32" s="129"/>
      <c r="SU32" s="129"/>
      <c r="SV32" s="129"/>
      <c r="SW32" s="129"/>
      <c r="SX32" s="129"/>
      <c r="SY32" s="129"/>
      <c r="SZ32" s="129"/>
      <c r="TA32" s="130"/>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28"/>
      <c r="SN33" s="129"/>
      <c r="SO33" s="129"/>
      <c r="SP33" s="129"/>
      <c r="SQ33" s="129"/>
      <c r="SR33" s="129"/>
      <c r="SS33" s="129"/>
      <c r="ST33" s="129"/>
      <c r="SU33" s="129"/>
      <c r="SV33" s="129"/>
      <c r="SW33" s="129"/>
      <c r="SX33" s="129"/>
      <c r="SY33" s="129"/>
      <c r="SZ33" s="129"/>
      <c r="TA33" s="130"/>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28"/>
      <c r="SN34" s="129"/>
      <c r="SO34" s="129"/>
      <c r="SP34" s="129"/>
      <c r="SQ34" s="129"/>
      <c r="SR34" s="129"/>
      <c r="SS34" s="129"/>
      <c r="ST34" s="129"/>
      <c r="SU34" s="129"/>
      <c r="SV34" s="129"/>
      <c r="SW34" s="129"/>
      <c r="SX34" s="129"/>
      <c r="SY34" s="129"/>
      <c r="SZ34" s="129"/>
      <c r="TA34" s="130"/>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8"/>
      <c r="SN35" s="129"/>
      <c r="SO35" s="129"/>
      <c r="SP35" s="129"/>
      <c r="SQ35" s="129"/>
      <c r="SR35" s="129"/>
      <c r="SS35" s="129"/>
      <c r="ST35" s="129"/>
      <c r="SU35" s="129"/>
      <c r="SV35" s="129"/>
      <c r="SW35" s="129"/>
      <c r="SX35" s="129"/>
      <c r="SY35" s="129"/>
      <c r="SZ35" s="129"/>
      <c r="TA35" s="130"/>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8"/>
      <c r="SN36" s="129"/>
      <c r="SO36" s="129"/>
      <c r="SP36" s="129"/>
      <c r="SQ36" s="129"/>
      <c r="SR36" s="129"/>
      <c r="SS36" s="129"/>
      <c r="ST36" s="129"/>
      <c r="SU36" s="129"/>
      <c r="SV36" s="129"/>
      <c r="SW36" s="129"/>
      <c r="SX36" s="129"/>
      <c r="SY36" s="129"/>
      <c r="SZ36" s="129"/>
      <c r="TA36" s="130"/>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8"/>
      <c r="SN37" s="129"/>
      <c r="SO37" s="129"/>
      <c r="SP37" s="129"/>
      <c r="SQ37" s="129"/>
      <c r="SR37" s="129"/>
      <c r="SS37" s="129"/>
      <c r="ST37" s="129"/>
      <c r="SU37" s="129"/>
      <c r="SV37" s="129"/>
      <c r="SW37" s="129"/>
      <c r="SX37" s="129"/>
      <c r="SY37" s="129"/>
      <c r="SZ37" s="129"/>
      <c r="TA37" s="130"/>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8"/>
      <c r="SN38" s="129"/>
      <c r="SO38" s="129"/>
      <c r="SP38" s="129"/>
      <c r="SQ38" s="129"/>
      <c r="SR38" s="129"/>
      <c r="SS38" s="129"/>
      <c r="ST38" s="129"/>
      <c r="SU38" s="129"/>
      <c r="SV38" s="129"/>
      <c r="SW38" s="129"/>
      <c r="SX38" s="129"/>
      <c r="SY38" s="129"/>
      <c r="SZ38" s="129"/>
      <c r="TA38" s="130"/>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8"/>
      <c r="SN39" s="129"/>
      <c r="SO39" s="129"/>
      <c r="SP39" s="129"/>
      <c r="SQ39" s="129"/>
      <c r="SR39" s="129"/>
      <c r="SS39" s="129"/>
      <c r="ST39" s="129"/>
      <c r="SU39" s="129"/>
      <c r="SV39" s="129"/>
      <c r="SW39" s="129"/>
      <c r="SX39" s="129"/>
      <c r="SY39" s="129"/>
      <c r="SZ39" s="129"/>
      <c r="TA39" s="130"/>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28"/>
      <c r="SN40" s="129"/>
      <c r="SO40" s="129"/>
      <c r="SP40" s="129"/>
      <c r="SQ40" s="129"/>
      <c r="SR40" s="129"/>
      <c r="SS40" s="129"/>
      <c r="ST40" s="129"/>
      <c r="SU40" s="129"/>
      <c r="SV40" s="129"/>
      <c r="SW40" s="129"/>
      <c r="SX40" s="129"/>
      <c r="SY40" s="129"/>
      <c r="SZ40" s="129"/>
      <c r="TA40" s="130"/>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28"/>
      <c r="SN41" s="129"/>
      <c r="SO41" s="129"/>
      <c r="SP41" s="129"/>
      <c r="SQ41" s="129"/>
      <c r="SR41" s="129"/>
      <c r="SS41" s="129"/>
      <c r="ST41" s="129"/>
      <c r="SU41" s="129"/>
      <c r="SV41" s="129"/>
      <c r="SW41" s="129"/>
      <c r="SX41" s="129"/>
      <c r="SY41" s="129"/>
      <c r="SZ41" s="129"/>
      <c r="TA41" s="130"/>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28"/>
      <c r="SN42" s="129"/>
      <c r="SO42" s="129"/>
      <c r="SP42" s="129"/>
      <c r="SQ42" s="129"/>
      <c r="SR42" s="129"/>
      <c r="SS42" s="129"/>
      <c r="ST42" s="129"/>
      <c r="SU42" s="129"/>
      <c r="SV42" s="129"/>
      <c r="SW42" s="129"/>
      <c r="SX42" s="129"/>
      <c r="SY42" s="129"/>
      <c r="SZ42" s="129"/>
      <c r="TA42" s="130"/>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28"/>
      <c r="SN43" s="129"/>
      <c r="SO43" s="129"/>
      <c r="SP43" s="129"/>
      <c r="SQ43" s="129"/>
      <c r="SR43" s="129"/>
      <c r="SS43" s="129"/>
      <c r="ST43" s="129"/>
      <c r="SU43" s="129"/>
      <c r="SV43" s="129"/>
      <c r="SW43" s="129"/>
      <c r="SX43" s="129"/>
      <c r="SY43" s="129"/>
      <c r="SZ43" s="129"/>
      <c r="TA43" s="130"/>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28"/>
      <c r="SN44" s="129"/>
      <c r="SO44" s="129"/>
      <c r="SP44" s="129"/>
      <c r="SQ44" s="129"/>
      <c r="SR44" s="129"/>
      <c r="SS44" s="129"/>
      <c r="ST44" s="129"/>
      <c r="SU44" s="129"/>
      <c r="SV44" s="129"/>
      <c r="SW44" s="129"/>
      <c r="SX44" s="129"/>
      <c r="SY44" s="129"/>
      <c r="SZ44" s="129"/>
      <c r="TA44" s="130"/>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31"/>
      <c r="SN45" s="132"/>
      <c r="SO45" s="132"/>
      <c r="SP45" s="132"/>
      <c r="SQ45" s="132"/>
      <c r="SR45" s="132"/>
      <c r="SS45" s="132"/>
      <c r="ST45" s="132"/>
      <c r="SU45" s="132"/>
      <c r="SV45" s="132"/>
      <c r="SW45" s="132"/>
      <c r="SX45" s="132"/>
      <c r="SY45" s="132"/>
      <c r="SZ45" s="132"/>
      <c r="TA45" s="133"/>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106</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69.53</v>
      </c>
      <c r="Y55" s="107"/>
      <c r="Z55" s="107"/>
      <c r="AA55" s="107"/>
      <c r="AB55" s="107"/>
      <c r="AC55" s="107"/>
      <c r="AD55" s="107"/>
      <c r="AE55" s="107"/>
      <c r="AF55" s="107"/>
      <c r="AG55" s="107"/>
      <c r="AH55" s="107"/>
      <c r="AI55" s="107"/>
      <c r="AJ55" s="107"/>
      <c r="AK55" s="107"/>
      <c r="AL55" s="107"/>
      <c r="AM55" s="107"/>
      <c r="AN55" s="107"/>
      <c r="AO55" s="107"/>
      <c r="AP55" s="107"/>
      <c r="AQ55" s="108"/>
      <c r="AR55" s="106">
        <f>データ!BM6</f>
        <v>71.45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71.12</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64.48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-204.38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72.040000000000006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70.099999999999994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70.62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77.959999999999994</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-24.58</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30.07</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29.51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27.24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26.89</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26.46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51.8</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51.8</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47.39</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48.23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47.72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25.98</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28.89</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31.9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34.04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37.32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1.05</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49.38</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51.15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52.15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52.21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54.51</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14.92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20.8</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29.43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32.03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36.58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2.36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0.11</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0.36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37</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ztAO76cV2BMtKoGE9MZVDsH7rSxHNlJMF9jwrjdHip2Te5Ge5TPs/lM7NCEejiDdEaZPo5JWXK7c+uhElp4og==" saltValue="tVgbYNUxT7+8pNaL+lS2J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0" t="s">
        <v>47</v>
      </c>
      <c r="I3" s="161"/>
      <c r="J3" s="161"/>
      <c r="K3" s="161"/>
      <c r="L3" s="161"/>
      <c r="M3" s="161"/>
      <c r="N3" s="161"/>
      <c r="O3" s="161"/>
      <c r="P3" s="161"/>
      <c r="Q3" s="161"/>
      <c r="R3" s="161"/>
      <c r="S3" s="161"/>
      <c r="T3" s="164" t="s">
        <v>48</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49</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50</v>
      </c>
      <c r="B4" s="47"/>
      <c r="C4" s="47"/>
      <c r="D4" s="47"/>
      <c r="E4" s="47"/>
      <c r="F4" s="47"/>
      <c r="G4" s="47"/>
      <c r="H4" s="162"/>
      <c r="I4" s="163"/>
      <c r="J4" s="163"/>
      <c r="K4" s="163"/>
      <c r="L4" s="163"/>
      <c r="M4" s="163"/>
      <c r="N4" s="163"/>
      <c r="O4" s="163"/>
      <c r="P4" s="163"/>
      <c r="Q4" s="163"/>
      <c r="R4" s="163"/>
      <c r="S4" s="163"/>
      <c r="T4" s="159" t="s">
        <v>51</v>
      </c>
      <c r="U4" s="159"/>
      <c r="V4" s="159"/>
      <c r="W4" s="159"/>
      <c r="X4" s="159"/>
      <c r="Y4" s="159"/>
      <c r="Z4" s="159"/>
      <c r="AA4" s="159"/>
      <c r="AB4" s="159"/>
      <c r="AC4" s="159"/>
      <c r="AD4" s="159"/>
      <c r="AE4" s="159" t="s">
        <v>52</v>
      </c>
      <c r="AF4" s="159"/>
      <c r="AG4" s="159"/>
      <c r="AH4" s="159"/>
      <c r="AI4" s="159"/>
      <c r="AJ4" s="159"/>
      <c r="AK4" s="159"/>
      <c r="AL4" s="159"/>
      <c r="AM4" s="159"/>
      <c r="AN4" s="159"/>
      <c r="AO4" s="159"/>
      <c r="AP4" s="159" t="s">
        <v>53</v>
      </c>
      <c r="AQ4" s="159"/>
      <c r="AR4" s="159"/>
      <c r="AS4" s="159"/>
      <c r="AT4" s="159"/>
      <c r="AU4" s="159"/>
      <c r="AV4" s="159"/>
      <c r="AW4" s="159"/>
      <c r="AX4" s="159"/>
      <c r="AY4" s="159"/>
      <c r="AZ4" s="159"/>
      <c r="BA4" s="159" t="s">
        <v>54</v>
      </c>
      <c r="BB4" s="159"/>
      <c r="BC4" s="159"/>
      <c r="BD4" s="159"/>
      <c r="BE4" s="159"/>
      <c r="BF4" s="159"/>
      <c r="BG4" s="159"/>
      <c r="BH4" s="159"/>
      <c r="BI4" s="159"/>
      <c r="BJ4" s="159"/>
      <c r="BK4" s="159"/>
      <c r="BL4" s="159" t="s">
        <v>55</v>
      </c>
      <c r="BM4" s="159"/>
      <c r="BN4" s="159"/>
      <c r="BO4" s="159"/>
      <c r="BP4" s="159"/>
      <c r="BQ4" s="159"/>
      <c r="BR4" s="159"/>
      <c r="BS4" s="159"/>
      <c r="BT4" s="159"/>
      <c r="BU4" s="159"/>
      <c r="BV4" s="159"/>
      <c r="BW4" s="159" t="s">
        <v>56</v>
      </c>
      <c r="BX4" s="159"/>
      <c r="BY4" s="159"/>
      <c r="BZ4" s="159"/>
      <c r="CA4" s="159"/>
      <c r="CB4" s="159"/>
      <c r="CC4" s="159"/>
      <c r="CD4" s="159"/>
      <c r="CE4" s="159"/>
      <c r="CF4" s="159"/>
      <c r="CG4" s="159"/>
      <c r="CH4" s="159" t="s">
        <v>57</v>
      </c>
      <c r="CI4" s="159"/>
      <c r="CJ4" s="159"/>
      <c r="CK4" s="159"/>
      <c r="CL4" s="159"/>
      <c r="CM4" s="159"/>
      <c r="CN4" s="159"/>
      <c r="CO4" s="159"/>
      <c r="CP4" s="159"/>
      <c r="CQ4" s="159"/>
      <c r="CR4" s="159"/>
      <c r="CS4" s="159" t="s">
        <v>58</v>
      </c>
      <c r="CT4" s="159"/>
      <c r="CU4" s="159"/>
      <c r="CV4" s="159"/>
      <c r="CW4" s="159"/>
      <c r="CX4" s="159"/>
      <c r="CY4" s="159"/>
      <c r="CZ4" s="159"/>
      <c r="DA4" s="159"/>
      <c r="DB4" s="159"/>
      <c r="DC4" s="159"/>
      <c r="DD4" s="159" t="s">
        <v>59</v>
      </c>
      <c r="DE4" s="159"/>
      <c r="DF4" s="159"/>
      <c r="DG4" s="159"/>
      <c r="DH4" s="159"/>
      <c r="DI4" s="159"/>
      <c r="DJ4" s="159"/>
      <c r="DK4" s="159"/>
      <c r="DL4" s="159"/>
      <c r="DM4" s="159"/>
      <c r="DN4" s="159"/>
      <c r="DO4" s="159" t="s">
        <v>60</v>
      </c>
      <c r="DP4" s="159"/>
      <c r="DQ4" s="159"/>
      <c r="DR4" s="159"/>
      <c r="DS4" s="159"/>
      <c r="DT4" s="159"/>
      <c r="DU4" s="159"/>
      <c r="DV4" s="159"/>
      <c r="DW4" s="159"/>
      <c r="DX4" s="159"/>
      <c r="DY4" s="159"/>
      <c r="DZ4" s="159" t="s">
        <v>61</v>
      </c>
      <c r="EA4" s="159"/>
      <c r="EB4" s="159"/>
      <c r="EC4" s="159"/>
      <c r="ED4" s="159"/>
      <c r="EE4" s="159"/>
      <c r="EF4" s="159"/>
      <c r="EG4" s="159"/>
      <c r="EH4" s="159"/>
      <c r="EI4" s="159"/>
      <c r="EJ4" s="159"/>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126.39</v>
      </c>
      <c r="U6" s="52">
        <f>U7</f>
        <v>125.78</v>
      </c>
      <c r="V6" s="52">
        <f>V7</f>
        <v>126.24</v>
      </c>
      <c r="W6" s="52">
        <f>W7</f>
        <v>117.33</v>
      </c>
      <c r="X6" s="52">
        <f t="shared" si="3"/>
        <v>190.77</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285.10000000000002</v>
      </c>
      <c r="AQ6" s="52">
        <f>AQ7</f>
        <v>279.3</v>
      </c>
      <c r="AR6" s="52">
        <f>AR7</f>
        <v>284.37</v>
      </c>
      <c r="AS6" s="52">
        <f>AS7</f>
        <v>242.9</v>
      </c>
      <c r="AT6" s="52">
        <f t="shared" si="3"/>
        <v>461.22</v>
      </c>
      <c r="AU6" s="52">
        <f t="shared" si="3"/>
        <v>619</v>
      </c>
      <c r="AV6" s="52">
        <f t="shared" si="3"/>
        <v>688.41</v>
      </c>
      <c r="AW6" s="52">
        <f t="shared" si="3"/>
        <v>649.91999999999996</v>
      </c>
      <c r="AX6" s="52">
        <f t="shared" si="3"/>
        <v>680.22</v>
      </c>
      <c r="AY6" s="52">
        <f t="shared" si="3"/>
        <v>786.06</v>
      </c>
      <c r="AZ6" s="50" t="str">
        <f>IF(AZ7="-","【-】","【"&amp;SUBSTITUTE(TEXT(AZ7,"#,##0.00"),"-","△")&amp;"】")</f>
        <v>【420.52】</v>
      </c>
      <c r="BA6" s="52">
        <f t="shared" si="3"/>
        <v>1381.59</v>
      </c>
      <c r="BB6" s="52">
        <f>BB7</f>
        <v>1247.1300000000001</v>
      </c>
      <c r="BC6" s="52">
        <f>BC7</f>
        <v>1162.1400000000001</v>
      </c>
      <c r="BD6" s="52">
        <f>BD7</f>
        <v>1031.95</v>
      </c>
      <c r="BE6" s="52">
        <f t="shared" si="3"/>
        <v>919.04</v>
      </c>
      <c r="BF6" s="52">
        <f t="shared" si="3"/>
        <v>552.4</v>
      </c>
      <c r="BG6" s="52">
        <f t="shared" si="3"/>
        <v>505.25</v>
      </c>
      <c r="BH6" s="52">
        <f t="shared" si="3"/>
        <v>531.53</v>
      </c>
      <c r="BI6" s="52">
        <f t="shared" si="3"/>
        <v>504.73</v>
      </c>
      <c r="BJ6" s="52">
        <f t="shared" si="3"/>
        <v>450.91</v>
      </c>
      <c r="BK6" s="50" t="str">
        <f>IF(BK7="-","【-】","【"&amp;SUBSTITUTE(TEXT(BK7,"#,##0.00"),"-","△")&amp;"】")</f>
        <v>【238.81】</v>
      </c>
      <c r="BL6" s="52">
        <f t="shared" si="3"/>
        <v>69.53</v>
      </c>
      <c r="BM6" s="52">
        <f>BM7</f>
        <v>71.45</v>
      </c>
      <c r="BN6" s="52">
        <f>BN7</f>
        <v>71.12</v>
      </c>
      <c r="BO6" s="52">
        <f>BO7</f>
        <v>64.48</v>
      </c>
      <c r="BP6" s="52">
        <f t="shared" si="3"/>
        <v>-204.38</v>
      </c>
      <c r="BQ6" s="52">
        <f t="shared" si="3"/>
        <v>90.99</v>
      </c>
      <c r="BR6" s="52">
        <f t="shared" si="3"/>
        <v>93.58</v>
      </c>
      <c r="BS6" s="52">
        <f t="shared" si="3"/>
        <v>93.31</v>
      </c>
      <c r="BT6" s="52">
        <f t="shared" si="3"/>
        <v>92.2</v>
      </c>
      <c r="BU6" s="52">
        <f t="shared" si="3"/>
        <v>103.39</v>
      </c>
      <c r="BV6" s="50" t="str">
        <f>IF(BV7="-","【-】","【"&amp;SUBSTITUTE(TEXT(BV7,"#,##0.00"),"-","△")&amp;"】")</f>
        <v>【115.00】</v>
      </c>
      <c r="BW6" s="52">
        <f t="shared" si="3"/>
        <v>72.040000000000006</v>
      </c>
      <c r="BX6" s="52">
        <f>BX7</f>
        <v>70.099999999999994</v>
      </c>
      <c r="BY6" s="52">
        <f>BY7</f>
        <v>70.62</v>
      </c>
      <c r="BZ6" s="52">
        <f>BZ7</f>
        <v>77.959999999999994</v>
      </c>
      <c r="CA6" s="52">
        <f t="shared" si="3"/>
        <v>-24.58</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30.07</v>
      </c>
      <c r="CI6" s="52">
        <f>CI7</f>
        <v>29.51</v>
      </c>
      <c r="CJ6" s="52">
        <f>CJ7</f>
        <v>27.24</v>
      </c>
      <c r="CK6" s="52">
        <f>CK7</f>
        <v>26.89</v>
      </c>
      <c r="CL6" s="52">
        <f t="shared" si="5"/>
        <v>26.46</v>
      </c>
      <c r="CM6" s="52">
        <f t="shared" si="5"/>
        <v>42.43</v>
      </c>
      <c r="CN6" s="52">
        <f t="shared" si="5"/>
        <v>43.12</v>
      </c>
      <c r="CO6" s="52">
        <f t="shared" si="5"/>
        <v>43.85</v>
      </c>
      <c r="CP6" s="52">
        <f t="shared" si="5"/>
        <v>44.05</v>
      </c>
      <c r="CQ6" s="52">
        <f t="shared" si="5"/>
        <v>45.51</v>
      </c>
      <c r="CR6" s="50" t="str">
        <f>IF(CR7="-","【-】","【"&amp;SUBSTITUTE(TEXT(CR7,"#,##0.00"),"-","△")&amp;"】")</f>
        <v>【55.21】</v>
      </c>
      <c r="CS6" s="52">
        <f t="shared" ref="CS6:DB6" si="6">CS7</f>
        <v>51.8</v>
      </c>
      <c r="CT6" s="52">
        <f>CT7</f>
        <v>51.8</v>
      </c>
      <c r="CU6" s="52">
        <f>CU7</f>
        <v>47.39</v>
      </c>
      <c r="CV6" s="52">
        <f>CV7</f>
        <v>48.23</v>
      </c>
      <c r="CW6" s="52">
        <f t="shared" si="6"/>
        <v>47.72</v>
      </c>
      <c r="CX6" s="52">
        <f t="shared" si="6"/>
        <v>61.07</v>
      </c>
      <c r="CY6" s="52">
        <f t="shared" si="6"/>
        <v>61.62</v>
      </c>
      <c r="CZ6" s="52">
        <f t="shared" si="6"/>
        <v>61.64</v>
      </c>
      <c r="DA6" s="52">
        <f t="shared" si="6"/>
        <v>61.85</v>
      </c>
      <c r="DB6" s="52">
        <f t="shared" si="6"/>
        <v>64.14</v>
      </c>
      <c r="DC6" s="50" t="str">
        <f>IF(DC7="-","【-】","【"&amp;SUBSTITUTE(TEXT(DC7,"#,##0.00"),"-","△")&amp;"】")</f>
        <v>【77.39】</v>
      </c>
      <c r="DD6" s="52">
        <f t="shared" ref="DD6:DM6" si="7">DD7</f>
        <v>25.98</v>
      </c>
      <c r="DE6" s="52">
        <f>DE7</f>
        <v>28.89</v>
      </c>
      <c r="DF6" s="52">
        <f>DF7</f>
        <v>31.9</v>
      </c>
      <c r="DG6" s="52">
        <f>DG7</f>
        <v>34.04</v>
      </c>
      <c r="DH6" s="52">
        <f t="shared" si="7"/>
        <v>37.32</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1.05</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25532</v>
      </c>
      <c r="L7" s="54" t="s">
        <v>97</v>
      </c>
      <c r="M7" s="55">
        <v>1</v>
      </c>
      <c r="N7" s="55">
        <v>6756</v>
      </c>
      <c r="O7" s="56" t="s">
        <v>98</v>
      </c>
      <c r="P7" s="56">
        <v>78.599999999999994</v>
      </c>
      <c r="Q7" s="55">
        <v>15</v>
      </c>
      <c r="R7" s="55">
        <v>12185</v>
      </c>
      <c r="S7" s="54" t="s">
        <v>99</v>
      </c>
      <c r="T7" s="57">
        <v>126.39</v>
      </c>
      <c r="U7" s="57">
        <v>125.78</v>
      </c>
      <c r="V7" s="57">
        <v>126.24</v>
      </c>
      <c r="W7" s="57">
        <v>117.33</v>
      </c>
      <c r="X7" s="57">
        <v>190.77</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285.10000000000002</v>
      </c>
      <c r="AQ7" s="57">
        <v>279.3</v>
      </c>
      <c r="AR7" s="57">
        <v>284.37</v>
      </c>
      <c r="AS7" s="57">
        <v>242.9</v>
      </c>
      <c r="AT7" s="57">
        <v>461.22</v>
      </c>
      <c r="AU7" s="57">
        <v>619</v>
      </c>
      <c r="AV7" s="57">
        <v>688.41</v>
      </c>
      <c r="AW7" s="57">
        <v>649.91999999999996</v>
      </c>
      <c r="AX7" s="57">
        <v>680.22</v>
      </c>
      <c r="AY7" s="57">
        <v>786.06</v>
      </c>
      <c r="AZ7" s="57">
        <v>420.52</v>
      </c>
      <c r="BA7" s="57">
        <v>1381.59</v>
      </c>
      <c r="BB7" s="57">
        <v>1247.1300000000001</v>
      </c>
      <c r="BC7" s="57">
        <v>1162.1400000000001</v>
      </c>
      <c r="BD7" s="57">
        <v>1031.95</v>
      </c>
      <c r="BE7" s="57">
        <v>919.04</v>
      </c>
      <c r="BF7" s="57">
        <v>552.4</v>
      </c>
      <c r="BG7" s="57">
        <v>505.25</v>
      </c>
      <c r="BH7" s="57">
        <v>531.53</v>
      </c>
      <c r="BI7" s="57">
        <v>504.73</v>
      </c>
      <c r="BJ7" s="57">
        <v>450.91</v>
      </c>
      <c r="BK7" s="57">
        <v>238.81</v>
      </c>
      <c r="BL7" s="57">
        <v>69.53</v>
      </c>
      <c r="BM7" s="57">
        <v>71.45</v>
      </c>
      <c r="BN7" s="57">
        <v>71.12</v>
      </c>
      <c r="BO7" s="57">
        <v>64.48</v>
      </c>
      <c r="BP7" s="57">
        <v>-204.38</v>
      </c>
      <c r="BQ7" s="57">
        <v>90.99</v>
      </c>
      <c r="BR7" s="57">
        <v>93.58</v>
      </c>
      <c r="BS7" s="57">
        <v>93.31</v>
      </c>
      <c r="BT7" s="57">
        <v>92.2</v>
      </c>
      <c r="BU7" s="57">
        <v>103.39</v>
      </c>
      <c r="BV7" s="57">
        <v>115</v>
      </c>
      <c r="BW7" s="57">
        <v>72.040000000000006</v>
      </c>
      <c r="BX7" s="57">
        <v>70.099999999999994</v>
      </c>
      <c r="BY7" s="57">
        <v>70.62</v>
      </c>
      <c r="BZ7" s="57">
        <v>77.959999999999994</v>
      </c>
      <c r="CA7" s="57">
        <v>-24.58</v>
      </c>
      <c r="CB7" s="57">
        <v>34.1</v>
      </c>
      <c r="CC7" s="57">
        <v>33.79</v>
      </c>
      <c r="CD7" s="57">
        <v>33.81</v>
      </c>
      <c r="CE7" s="57">
        <v>34.33</v>
      </c>
      <c r="CF7" s="57">
        <v>30.96</v>
      </c>
      <c r="CG7" s="57">
        <v>18.600000000000001</v>
      </c>
      <c r="CH7" s="57">
        <v>30.07</v>
      </c>
      <c r="CI7" s="57">
        <v>29.51</v>
      </c>
      <c r="CJ7" s="57">
        <v>27.24</v>
      </c>
      <c r="CK7" s="57">
        <v>26.89</v>
      </c>
      <c r="CL7" s="57">
        <v>26.46</v>
      </c>
      <c r="CM7" s="57">
        <v>42.43</v>
      </c>
      <c r="CN7" s="57">
        <v>43.12</v>
      </c>
      <c r="CO7" s="57">
        <v>43.85</v>
      </c>
      <c r="CP7" s="57">
        <v>44.05</v>
      </c>
      <c r="CQ7" s="57">
        <v>45.51</v>
      </c>
      <c r="CR7" s="57">
        <v>55.21</v>
      </c>
      <c r="CS7" s="57">
        <v>51.8</v>
      </c>
      <c r="CT7" s="57">
        <v>51.8</v>
      </c>
      <c r="CU7" s="57">
        <v>47.39</v>
      </c>
      <c r="CV7" s="57">
        <v>48.23</v>
      </c>
      <c r="CW7" s="57">
        <v>47.72</v>
      </c>
      <c r="CX7" s="57">
        <v>61.07</v>
      </c>
      <c r="CY7" s="57">
        <v>61.62</v>
      </c>
      <c r="CZ7" s="57">
        <v>61.64</v>
      </c>
      <c r="DA7" s="57">
        <v>61.85</v>
      </c>
      <c r="DB7" s="57">
        <v>64.14</v>
      </c>
      <c r="DC7" s="57">
        <v>77.39</v>
      </c>
      <c r="DD7" s="57">
        <v>25.98</v>
      </c>
      <c r="DE7" s="57">
        <v>28.89</v>
      </c>
      <c r="DF7" s="57">
        <v>31.9</v>
      </c>
      <c r="DG7" s="57">
        <v>34.04</v>
      </c>
      <c r="DH7" s="57">
        <v>37.32</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v>
      </c>
      <c r="EB7" s="57">
        <v>0</v>
      </c>
      <c r="EC7" s="57">
        <v>1.05</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126.39</v>
      </c>
      <c r="V11" s="65">
        <f>IF(U6="-",NA(),U6)</f>
        <v>125.78</v>
      </c>
      <c r="W11" s="65">
        <f>IF(V6="-",NA(),V6)</f>
        <v>126.24</v>
      </c>
      <c r="X11" s="65">
        <f>IF(W6="-",NA(),W6)</f>
        <v>117.33</v>
      </c>
      <c r="Y11" s="65">
        <f>IF(X6="-",NA(),X6)</f>
        <v>190.77</v>
      </c>
      <c r="AE11" s="64" t="s">
        <v>23</v>
      </c>
      <c r="AF11" s="65">
        <f>IF(AE6="-",NA(),AE6)</f>
        <v>0</v>
      </c>
      <c r="AG11" s="65">
        <f>IF(AF6="-",NA(),AF6)</f>
        <v>0</v>
      </c>
      <c r="AH11" s="65">
        <f>IF(AG6="-",NA(),AG6)</f>
        <v>0</v>
      </c>
      <c r="AI11" s="65">
        <f>IF(AH6="-",NA(),AH6)</f>
        <v>0</v>
      </c>
      <c r="AJ11" s="65">
        <f>IF(AI6="-",NA(),AI6)</f>
        <v>0</v>
      </c>
      <c r="AP11" s="64" t="s">
        <v>23</v>
      </c>
      <c r="AQ11" s="65">
        <f>IF(AP6="-",NA(),AP6)</f>
        <v>285.10000000000002</v>
      </c>
      <c r="AR11" s="65">
        <f>IF(AQ6="-",NA(),AQ6)</f>
        <v>279.3</v>
      </c>
      <c r="AS11" s="65">
        <f>IF(AR6="-",NA(),AR6)</f>
        <v>284.37</v>
      </c>
      <c r="AT11" s="65">
        <f>IF(AS6="-",NA(),AS6)</f>
        <v>242.9</v>
      </c>
      <c r="AU11" s="65">
        <f>IF(AT6="-",NA(),AT6)</f>
        <v>461.22</v>
      </c>
      <c r="BA11" s="64" t="s">
        <v>23</v>
      </c>
      <c r="BB11" s="65">
        <f>IF(BA6="-",NA(),BA6)</f>
        <v>1381.59</v>
      </c>
      <c r="BC11" s="65">
        <f>IF(BB6="-",NA(),BB6)</f>
        <v>1247.1300000000001</v>
      </c>
      <c r="BD11" s="65">
        <f>IF(BC6="-",NA(),BC6)</f>
        <v>1162.1400000000001</v>
      </c>
      <c r="BE11" s="65">
        <f>IF(BD6="-",NA(),BD6)</f>
        <v>1031.95</v>
      </c>
      <c r="BF11" s="65">
        <f>IF(BE6="-",NA(),BE6)</f>
        <v>919.04</v>
      </c>
      <c r="BL11" s="64" t="s">
        <v>23</v>
      </c>
      <c r="BM11" s="65">
        <f>IF(BL6="-",NA(),BL6)</f>
        <v>69.53</v>
      </c>
      <c r="BN11" s="65">
        <f>IF(BM6="-",NA(),BM6)</f>
        <v>71.45</v>
      </c>
      <c r="BO11" s="65">
        <f>IF(BN6="-",NA(),BN6)</f>
        <v>71.12</v>
      </c>
      <c r="BP11" s="65">
        <f>IF(BO6="-",NA(),BO6)</f>
        <v>64.48</v>
      </c>
      <c r="BQ11" s="65">
        <f>IF(BP6="-",NA(),BP6)</f>
        <v>-204.38</v>
      </c>
      <c r="BW11" s="64" t="s">
        <v>23</v>
      </c>
      <c r="BX11" s="65">
        <f>IF(BW6="-",NA(),BW6)</f>
        <v>72.040000000000006</v>
      </c>
      <c r="BY11" s="65">
        <f>IF(BX6="-",NA(),BX6)</f>
        <v>70.099999999999994</v>
      </c>
      <c r="BZ11" s="65">
        <f>IF(BY6="-",NA(),BY6)</f>
        <v>70.62</v>
      </c>
      <c r="CA11" s="65">
        <f>IF(BZ6="-",NA(),BZ6)</f>
        <v>77.959999999999994</v>
      </c>
      <c r="CB11" s="65">
        <f>IF(CA6="-",NA(),CA6)</f>
        <v>-24.58</v>
      </c>
      <c r="CH11" s="64" t="s">
        <v>23</v>
      </c>
      <c r="CI11" s="65">
        <f>IF(CH6="-",NA(),CH6)</f>
        <v>30.07</v>
      </c>
      <c r="CJ11" s="65">
        <f>IF(CI6="-",NA(),CI6)</f>
        <v>29.51</v>
      </c>
      <c r="CK11" s="65">
        <f>IF(CJ6="-",NA(),CJ6)</f>
        <v>27.24</v>
      </c>
      <c r="CL11" s="65">
        <f>IF(CK6="-",NA(),CK6)</f>
        <v>26.89</v>
      </c>
      <c r="CM11" s="65">
        <f>IF(CL6="-",NA(),CL6)</f>
        <v>26.46</v>
      </c>
      <c r="CS11" s="64" t="s">
        <v>23</v>
      </c>
      <c r="CT11" s="65">
        <f>IF(CS6="-",NA(),CS6)</f>
        <v>51.8</v>
      </c>
      <c r="CU11" s="65">
        <f>IF(CT6="-",NA(),CT6)</f>
        <v>51.8</v>
      </c>
      <c r="CV11" s="65">
        <f>IF(CU6="-",NA(),CU6)</f>
        <v>47.39</v>
      </c>
      <c r="CW11" s="65">
        <f>IF(CV6="-",NA(),CV6)</f>
        <v>48.23</v>
      </c>
      <c r="CX11" s="65">
        <f>IF(CW6="-",NA(),CW6)</f>
        <v>47.72</v>
      </c>
      <c r="DD11" s="64" t="s">
        <v>23</v>
      </c>
      <c r="DE11" s="65">
        <f>IF(DD6="-",NA(),DD6)</f>
        <v>25.98</v>
      </c>
      <c r="DF11" s="65">
        <f>IF(DE6="-",NA(),DE6)</f>
        <v>28.89</v>
      </c>
      <c r="DG11" s="65">
        <f>IF(DF6="-",NA(),DF6)</f>
        <v>31.9</v>
      </c>
      <c r="DH11" s="65">
        <f>IF(DG6="-",NA(),DG6)</f>
        <v>34.04</v>
      </c>
      <c r="DI11" s="65">
        <f>IF(DH6="-",NA(),DH6)</f>
        <v>37.32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1.05</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