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uck12\共有データ\地域整備課共有\◀◀◀MAYUMI▶▶▶\【経営比較分析表】2019_075027_47_1718\"/>
    </mc:Choice>
  </mc:AlternateContent>
  <workbookProtection workbookAlgorithmName="SHA-512" workbookHashValue="zwa4EPdDz3eoaXRas04oP6DWv3c3/skRjXC+gGpqL2YxoOzKag9Y3bZWdb73ug9CgMRVTu1aM5JqDEiAaeZ8tQ==" workbookSaltValue="swAt8S8eCoe/5Hw6tzYo4A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R6" i="5"/>
  <c r="AD10" i="4" s="1"/>
  <c r="Q6" i="5"/>
  <c r="W10" i="4" s="1"/>
  <c r="P6" i="5"/>
  <c r="O6" i="5"/>
  <c r="N6" i="5"/>
  <c r="B10" i="4" s="1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P10" i="4"/>
  <c r="I10" i="4"/>
  <c r="AT8" i="4"/>
  <c r="AL8" i="4"/>
  <c r="P8" i="4"/>
  <c r="I8" i="4"/>
</calcChain>
</file>

<file path=xl/sharedStrings.xml><?xml version="1.0" encoding="utf-8"?>
<sst xmlns="http://schemas.openxmlformats.org/spreadsheetml/2006/main" count="236" uniqueCount="121">
  <si>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</si>
  <si>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</si>
  <si>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</si>
  <si>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</si>
  <si>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</si>
  <si>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</si>
  <si>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</si>
  <si>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</si>
  <si>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</si>
  <si>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</si>
  <si>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</si>
  <si>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</si>
  <si>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</si>
  <si>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</si>
  <si>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</si>
  <si>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</si>
  <si>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</si>
  <si>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</si>
  <si>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</si>
  <si>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</si>
  <si>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</si>
  <si>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</si>
  <si>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</si>
  <si>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</si>
  <si>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</si>
  <si>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</si>
  <si>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</si>
  <si>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</si>
  <si>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</si>
  <si>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</si>
  <si>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</si>
  <si>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</si>
  <si>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</si>
  <si>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</si>
  <si>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</si>
  <si>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</si>
  <si>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</si>
  <si>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</si>
  <si>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</si>
  <si>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</si>
  <si>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</si>
  <si>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</si>
  <si>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</si>
  <si>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</si>
  <si>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</si>
  <si>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</si>
  <si>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</si>
  <si>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</si>
  <si>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</si>
  <si>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</si>
  <si>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</si>
  <si>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</si>
  <si>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</si>
  <si>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</si>
  <si>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</si>
  <si>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</si>
  <si>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</si>
  <si>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</si>
  <si>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</si>
  <si>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</si>
  <si>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</si>
  <si>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</si>
  <si>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</si>
  <si>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</si>
  <si>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</si>
  <si>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</si>
  <si>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</si>
  <si>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</si>
  <si>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</si>
  <si>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</si>
  <si>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</si>
  <si>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</si>
  <si>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</si>
  <si>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</si>
  <si>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</si>
  <si>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</si>
  <si>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</si>
  <si>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</si>
  <si>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</si>
  <si>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</si>
  <si>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</si>
  <si>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</si>
  <si>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</si>
  <si>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</si>
  <si>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</si>
  <si>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</si>
  <si>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</si>
  <si>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</si>
  <si>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</si>
  <si>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</si>
  <si>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</si>
  <si>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</si>
  <si>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</si>
  <si>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</si>
  <si>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</si>
  <si>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</si>
  <si>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</si>
  <si>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</si>
  <si>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</si>
  <si>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福島県　玉川村</t>
  </si>
  <si>
    <t>法非適用</t>
  </si>
  <si>
    <t>下水道事業</t>
  </si>
  <si>
    <t>農業集落排水</t>
  </si>
  <si>
    <t>F2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</si>
  <si>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</si>
  <si>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</si>
  <si>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</si>
  <si>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</si>
  <si>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</si>
  <si>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</si>
  <si>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</si>
  <si>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</si>
  <si>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</si>
  <si>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</si>
  <si>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</si>
  <si>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</si>
  <si>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</si>
  <si>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</si>
  <si>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3施設のうち、1施設は20年を超えるため、施設の老朽化が進んでいる。他施設においても管理・修繕が必要になっており、計画的に修繕を実施していく。</t>
    <rPh sb="2" eb="4">
      <t>シセツ</t>
    </rPh>
    <rPh sb="9" eb="11">
      <t>シセツ</t>
    </rPh>
    <rPh sb="14" eb="15">
      <t>ネン</t>
    </rPh>
    <rPh sb="16" eb="17">
      <t>コ</t>
    </rPh>
    <rPh sb="22" eb="24">
      <t>シセツ</t>
    </rPh>
    <rPh sb="25" eb="28">
      <t>ロウキュウカ</t>
    </rPh>
    <rPh sb="29" eb="30">
      <t>スス</t>
    </rPh>
    <rPh sb="35" eb="36">
      <t>ホカ</t>
    </rPh>
    <rPh sb="36" eb="38">
      <t>シセツ</t>
    </rPh>
    <rPh sb="43" eb="45">
      <t>カンリ</t>
    </rPh>
    <rPh sb="46" eb="48">
      <t>シュウゼン</t>
    </rPh>
    <rPh sb="49" eb="51">
      <t>ヒツヨウ</t>
    </rPh>
    <rPh sb="58" eb="61">
      <t>ケイカクテキ</t>
    </rPh>
    <rPh sb="62" eb="64">
      <t>シュウゼン</t>
    </rPh>
    <rPh sb="65" eb="67">
      <t>ジッシ</t>
    </rPh>
    <phoneticPr fontId="4"/>
  </si>
  <si>
    <t>　普及率が低く、普及率の向上が課題となっている。向上のため、普及・啓発運動を行っている。</t>
    <rPh sb="24" eb="26">
      <t>コウジョウ</t>
    </rPh>
    <rPh sb="30" eb="32">
      <t>フキュウ</t>
    </rPh>
    <rPh sb="33" eb="35">
      <t>ケイハツ</t>
    </rPh>
    <rPh sb="35" eb="37">
      <t>ウンドウ</t>
    </rPh>
    <rPh sb="38" eb="39">
      <t>オコナ</t>
    </rPh>
    <phoneticPr fontId="4"/>
  </si>
  <si>
    <t xml:space="preserve">　収益的収支比率が100％を下回っている状況である。支出の大部分は、企業債償還金と施設の老朽化に伴う修繕費となっている。
　収益的収支比率は前年度と比較して、0.94ポイント増加しているが、費用削減や料金の見直しをしていく必要がある。  
　現在新規地区の事業も始まっており、今後企業債残高の増加が見込まれる。        </t>
    <rPh sb="87" eb="89">
      <t>ゾウカ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</si>
</sst>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80-4A47-81E5-01CD15A684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2.0499999999999998</c:v>
                </c:pt>
                <c:pt idx="2">
                  <c:v>0.01</c:v>
                </c:pt>
                <c:pt idx="3">
                  <c:v>0.01</c:v>
                </c:pt>
                <c:pt idx="4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80-4A47-81E5-01CD15A684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39.04</c:v>
                </c:pt>
                <c:pt idx="1">
                  <c:v>39.04</c:v>
                </c:pt>
                <c:pt idx="2">
                  <c:v>39.04</c:v>
                </c:pt>
                <c:pt idx="3">
                  <c:v>41.16</c:v>
                </c:pt>
                <c:pt idx="4">
                  <c:v>41.3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02-4EA6-9DD6-829CCFE922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52.31</c:v>
                </c:pt>
                <c:pt idx="1">
                  <c:v>60.65</c:v>
                </c:pt>
                <c:pt idx="2">
                  <c:v>51.75</c:v>
                </c:pt>
                <c:pt idx="3">
                  <c:v>50.68</c:v>
                </c:pt>
                <c:pt idx="4">
                  <c:v>50.14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02-4EA6-9DD6-829CCFE922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83.7</c:v>
                </c:pt>
                <c:pt idx="1">
                  <c:v>83.94</c:v>
                </c:pt>
                <c:pt idx="2">
                  <c:v>84.97</c:v>
                </c:pt>
                <c:pt idx="3">
                  <c:v>84.91</c:v>
                </c:pt>
                <c:pt idx="4">
                  <c:v>85.84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AA-43DA-B3E0-BC4F3FEB5F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84.32</c:v>
                </c:pt>
                <c:pt idx="1">
                  <c:v>84.58</c:v>
                </c:pt>
                <c:pt idx="2">
                  <c:v>84.84</c:v>
                </c:pt>
                <c:pt idx="3">
                  <c:v>84.86</c:v>
                </c:pt>
                <c:pt idx="4">
                  <c:v>84.98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AA-43DA-B3E0-BC4F3FEB5F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42.81</c:v>
                </c:pt>
                <c:pt idx="1">
                  <c:v>102.15</c:v>
                </c:pt>
                <c:pt idx="2">
                  <c:v>99.46</c:v>
                </c:pt>
                <c:pt idx="3">
                  <c:v>98.57</c:v>
                </c:pt>
                <c:pt idx="4">
                  <c:v>99.51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1E-499D-AB22-F9AD5835EC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1E-499D-AB22-F9AD5835EC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1F-437A-96E6-E6B43B7F6C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1F-437A-96E6-E6B43B7F6C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F5-4CB8-AADA-86966CE7F9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F5-4CB8-AADA-86966CE7F9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5A-4FB8-83DD-14B882D9A8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5A-4FB8-83DD-14B882D9A8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40-42B3-884D-8D615A4708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40-42B3-884D-8D615A4708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2054.52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>
                  <c:v>2120.25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C8-4EC6-BA55-1019EF9A65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1081.8</c:v>
                </c:pt>
                <c:pt idx="1">
                  <c:v>974.93</c:v>
                </c:pt>
                <c:pt idx="2">
                  <c:v>855.8</c:v>
                </c:pt>
                <c:pt idx="3">
                  <c:v>789.46</c:v>
                </c:pt>
                <c:pt idx="4">
                  <c:v>826.83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C8-4EC6-BA55-1019EF9A65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39.82</c:v>
                </c:pt>
                <c:pt idx="1">
                  <c:v>93.24</c:v>
                </c:pt>
                <c:pt idx="2">
                  <c:v>100</c:v>
                </c:pt>
                <c:pt idx="3">
                  <c:v>93.73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27B-491D-A4B6-9647E4F0C1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52.19</c:v>
                </c:pt>
                <c:pt idx="1">
                  <c:v>55.32</c:v>
                </c:pt>
                <c:pt idx="2">
                  <c:v>59.8</c:v>
                </c:pt>
                <c:pt idx="3">
                  <c:v>57.77</c:v>
                </c:pt>
                <c:pt idx="4">
                  <c:v>57.31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7B-491D-A4B6-9647E4F0C1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448.72</c:v>
                </c:pt>
                <c:pt idx="1">
                  <c:v>201.09</c:v>
                </c:pt>
                <c:pt idx="2">
                  <c:v>163.88</c:v>
                </c:pt>
                <c:pt idx="3">
                  <c:v>207.86</c:v>
                </c:pt>
                <c:pt idx="4">
                  <c:v>217.1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54-44A0-A485-9B86022940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296.14</c:v>
                </c:pt>
                <c:pt idx="1">
                  <c:v>283.17</c:v>
                </c:pt>
                <c:pt idx="2">
                  <c:v>263.76</c:v>
                </c:pt>
                <c:pt idx="3">
                  <c:v>274.35000000000002</c:v>
                </c:pt>
                <c:pt idx="4">
                  <c:v>273.52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54-44A0-A485-9B86022940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11" Type="http://schemas.openxmlformats.org/officeDocument/2006/relationships/chart" Target="../charts/chart11.xml" />
  <Relationship Id="rId5" Type="http://schemas.openxmlformats.org/officeDocument/2006/relationships/chart" Target="../charts/chart5.xml" />
  <Relationship Id="rId10" Type="http://schemas.openxmlformats.org/officeDocument/2006/relationships/chart" Target="../charts/chart10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【765.47】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【257.86】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O67" zoomScaleNormal="100" workbookViewId="0">
      <selection activeCell="BL66" sqref="BL66:BZ82"/>
    </sheetView>
  </sheetViews>
  <sheetFormatPr defaultColWidth="2.5703125" defaultRowHeight="13.5" x14ac:dyDescent="0.15"/>
  <cols>
    <col min="1" max="1" width="2.5703125" customWidth="1"/>
    <col min="2" max="62" width="3.7109375" customWidth="1"/>
    <col min="64" max="78" width="3.140625" customWidth="1"/>
    <col min="79" max="79" width="4.42578125" bestFit="1" customWidth="1"/>
    <col min="81" max="82" width="4.4257812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福島県　玉川村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農業集落排水</v>
      </c>
      <c r="Q8" s="72"/>
      <c r="R8" s="72"/>
      <c r="S8" s="72"/>
      <c r="T8" s="72"/>
      <c r="U8" s="72"/>
      <c r="V8" s="72"/>
      <c r="W8" s="72" t="str">
        <f>データ!L6</f>
        <v>F2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9">
        <f>データ!S6</f>
        <v>6652</v>
      </c>
      <c r="AM8" s="69"/>
      <c r="AN8" s="69"/>
      <c r="AO8" s="69"/>
      <c r="AP8" s="69"/>
      <c r="AQ8" s="69"/>
      <c r="AR8" s="69"/>
      <c r="AS8" s="69"/>
      <c r="AT8" s="68">
        <f>データ!T6</f>
        <v>46.67</v>
      </c>
      <c r="AU8" s="68"/>
      <c r="AV8" s="68"/>
      <c r="AW8" s="68"/>
      <c r="AX8" s="68"/>
      <c r="AY8" s="68"/>
      <c r="AZ8" s="68"/>
      <c r="BA8" s="68"/>
      <c r="BB8" s="68">
        <f>データ!U6</f>
        <v>142.53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 t="str">
        <f>データ!O6</f>
        <v>該当数値なし</v>
      </c>
      <c r="J10" s="68"/>
      <c r="K10" s="68"/>
      <c r="L10" s="68"/>
      <c r="M10" s="68"/>
      <c r="N10" s="68"/>
      <c r="O10" s="68"/>
      <c r="P10" s="68">
        <f>データ!P6</f>
        <v>42.31</v>
      </c>
      <c r="Q10" s="68"/>
      <c r="R10" s="68"/>
      <c r="S10" s="68"/>
      <c r="T10" s="68"/>
      <c r="U10" s="68"/>
      <c r="V10" s="68"/>
      <c r="W10" s="68">
        <f>データ!Q6</f>
        <v>100</v>
      </c>
      <c r="X10" s="68"/>
      <c r="Y10" s="68"/>
      <c r="Z10" s="68"/>
      <c r="AA10" s="68"/>
      <c r="AB10" s="68"/>
      <c r="AC10" s="68"/>
      <c r="AD10" s="69">
        <f>データ!R6</f>
        <v>4188</v>
      </c>
      <c r="AE10" s="69"/>
      <c r="AF10" s="69"/>
      <c r="AG10" s="69"/>
      <c r="AH10" s="69"/>
      <c r="AI10" s="69"/>
      <c r="AJ10" s="69"/>
      <c r="AK10" s="2"/>
      <c r="AL10" s="69">
        <f>データ!V6</f>
        <v>2797</v>
      </c>
      <c r="AM10" s="69"/>
      <c r="AN10" s="69"/>
      <c r="AO10" s="69"/>
      <c r="AP10" s="69"/>
      <c r="AQ10" s="69"/>
      <c r="AR10" s="69"/>
      <c r="AS10" s="69"/>
      <c r="AT10" s="68">
        <f>データ!W6</f>
        <v>1.69</v>
      </c>
      <c r="AU10" s="68"/>
      <c r="AV10" s="68"/>
      <c r="AW10" s="68"/>
      <c r="AX10" s="68"/>
      <c r="AY10" s="68"/>
      <c r="AZ10" s="68"/>
      <c r="BA10" s="68"/>
      <c r="BB10" s="68">
        <f>データ!X6</f>
        <v>1655.03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15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120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118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15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15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119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44</v>
      </c>
      <c r="H86" s="26" t="str">
        <f>データ!BP6</f>
        <v>【765.47】</v>
      </c>
      <c r="I86" s="26" t="str">
        <f>データ!CA6</f>
        <v>【59.59】</v>
      </c>
      <c r="J86" s="26" t="str">
        <f>データ!CL6</f>
        <v>【257.86】</v>
      </c>
      <c r="K86" s="26" t="str">
        <f>データ!CW6</f>
        <v>【51.30】</v>
      </c>
      <c r="L86" s="26" t="str">
        <f>データ!DH6</f>
        <v>【86.22】</v>
      </c>
      <c r="M86" s="26" t="s">
        <v>45</v>
      </c>
      <c r="N86" s="26" t="s">
        <v>45</v>
      </c>
      <c r="O86" s="26" t="str">
        <f>データ!EO6</f>
        <v>【0.02】</v>
      </c>
    </row>
  </sheetData>
  <sheetProtection algorithmName="SHA-512" hashValue="JCUup459uZcccWCLC/YEWaNJEFS/tV1Pgeruq9oN2Qgh8MsJq3TQIGTEjnq8+rimnDbFPuCi2UDJwvLGaTSOuQ==" saltValue="bB2udFwXXNgHzcXpWIfpeQ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5546875" customWidth="1"/>
  </cols>
  <sheetData>
    <row r="1" spans="1:145" x14ac:dyDescent="0.15">
      <c r="A1" t="s">
        <v>46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47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48</v>
      </c>
      <c r="B3" s="29" t="s">
        <v>49</v>
      </c>
      <c r="C3" s="29" t="s">
        <v>50</v>
      </c>
      <c r="D3" s="29" t="s">
        <v>51</v>
      </c>
      <c r="E3" s="29" t="s">
        <v>52</v>
      </c>
      <c r="F3" s="29" t="s">
        <v>53</v>
      </c>
      <c r="G3" s="29" t="s">
        <v>54</v>
      </c>
      <c r="H3" s="77" t="s">
        <v>55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56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57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58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59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60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61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62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63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64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65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66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67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68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69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70</v>
      </c>
      <c r="B5" s="31"/>
      <c r="C5" s="31"/>
      <c r="D5" s="31"/>
      <c r="E5" s="31"/>
      <c r="F5" s="31"/>
      <c r="G5" s="31"/>
      <c r="H5" s="32" t="s">
        <v>71</v>
      </c>
      <c r="I5" s="32" t="s">
        <v>72</v>
      </c>
      <c r="J5" s="32" t="s">
        <v>73</v>
      </c>
      <c r="K5" s="32" t="s">
        <v>74</v>
      </c>
      <c r="L5" s="32" t="s">
        <v>75</v>
      </c>
      <c r="M5" s="32" t="s">
        <v>5</v>
      </c>
      <c r="N5" s="32" t="s">
        <v>76</v>
      </c>
      <c r="O5" s="32" t="s">
        <v>77</v>
      </c>
      <c r="P5" s="32" t="s">
        <v>78</v>
      </c>
      <c r="Q5" s="32" t="s">
        <v>79</v>
      </c>
      <c r="R5" s="32" t="s">
        <v>80</v>
      </c>
      <c r="S5" s="32" t="s">
        <v>81</v>
      </c>
      <c r="T5" s="32" t="s">
        <v>82</v>
      </c>
      <c r="U5" s="32" t="s">
        <v>83</v>
      </c>
      <c r="V5" s="32" t="s">
        <v>84</v>
      </c>
      <c r="W5" s="32" t="s">
        <v>85</v>
      </c>
      <c r="X5" s="32" t="s">
        <v>86</v>
      </c>
      <c r="Y5" s="32" t="s">
        <v>87</v>
      </c>
      <c r="Z5" s="32" t="s">
        <v>88</v>
      </c>
      <c r="AA5" s="32" t="s">
        <v>89</v>
      </c>
      <c r="AB5" s="32" t="s">
        <v>90</v>
      </c>
      <c r="AC5" s="32" t="s">
        <v>91</v>
      </c>
      <c r="AD5" s="32" t="s">
        <v>92</v>
      </c>
      <c r="AE5" s="32" t="s">
        <v>93</v>
      </c>
      <c r="AF5" s="32" t="s">
        <v>94</v>
      </c>
      <c r="AG5" s="32" t="s">
        <v>95</v>
      </c>
      <c r="AH5" s="32" t="s">
        <v>96</v>
      </c>
      <c r="AI5" s="32" t="s">
        <v>31</v>
      </c>
      <c r="AJ5" s="32" t="s">
        <v>87</v>
      </c>
      <c r="AK5" s="32" t="s">
        <v>88</v>
      </c>
      <c r="AL5" s="32" t="s">
        <v>89</v>
      </c>
      <c r="AM5" s="32" t="s">
        <v>90</v>
      </c>
      <c r="AN5" s="32" t="s">
        <v>91</v>
      </c>
      <c r="AO5" s="32" t="s">
        <v>92</v>
      </c>
      <c r="AP5" s="32" t="s">
        <v>93</v>
      </c>
      <c r="AQ5" s="32" t="s">
        <v>94</v>
      </c>
      <c r="AR5" s="32" t="s">
        <v>95</v>
      </c>
      <c r="AS5" s="32" t="s">
        <v>96</v>
      </c>
      <c r="AT5" s="32" t="s">
        <v>97</v>
      </c>
      <c r="AU5" s="32" t="s">
        <v>87</v>
      </c>
      <c r="AV5" s="32" t="s">
        <v>88</v>
      </c>
      <c r="AW5" s="32" t="s">
        <v>89</v>
      </c>
      <c r="AX5" s="32" t="s">
        <v>90</v>
      </c>
      <c r="AY5" s="32" t="s">
        <v>91</v>
      </c>
      <c r="AZ5" s="32" t="s">
        <v>92</v>
      </c>
      <c r="BA5" s="32" t="s">
        <v>93</v>
      </c>
      <c r="BB5" s="32" t="s">
        <v>94</v>
      </c>
      <c r="BC5" s="32" t="s">
        <v>95</v>
      </c>
      <c r="BD5" s="32" t="s">
        <v>96</v>
      </c>
      <c r="BE5" s="32" t="s">
        <v>97</v>
      </c>
      <c r="BF5" s="32" t="s">
        <v>87</v>
      </c>
      <c r="BG5" s="32" t="s">
        <v>88</v>
      </c>
      <c r="BH5" s="32" t="s">
        <v>89</v>
      </c>
      <c r="BI5" s="32" t="s">
        <v>90</v>
      </c>
      <c r="BJ5" s="32" t="s">
        <v>91</v>
      </c>
      <c r="BK5" s="32" t="s">
        <v>92</v>
      </c>
      <c r="BL5" s="32" t="s">
        <v>93</v>
      </c>
      <c r="BM5" s="32" t="s">
        <v>94</v>
      </c>
      <c r="BN5" s="32" t="s">
        <v>95</v>
      </c>
      <c r="BO5" s="32" t="s">
        <v>96</v>
      </c>
      <c r="BP5" s="32" t="s">
        <v>97</v>
      </c>
      <c r="BQ5" s="32" t="s">
        <v>87</v>
      </c>
      <c r="BR5" s="32" t="s">
        <v>88</v>
      </c>
      <c r="BS5" s="32" t="s">
        <v>89</v>
      </c>
      <c r="BT5" s="32" t="s">
        <v>90</v>
      </c>
      <c r="BU5" s="32" t="s">
        <v>91</v>
      </c>
      <c r="BV5" s="32" t="s">
        <v>92</v>
      </c>
      <c r="BW5" s="32" t="s">
        <v>93</v>
      </c>
      <c r="BX5" s="32" t="s">
        <v>94</v>
      </c>
      <c r="BY5" s="32" t="s">
        <v>95</v>
      </c>
      <c r="BZ5" s="32" t="s">
        <v>96</v>
      </c>
      <c r="CA5" s="32" t="s">
        <v>97</v>
      </c>
      <c r="CB5" s="32" t="s">
        <v>87</v>
      </c>
      <c r="CC5" s="32" t="s">
        <v>88</v>
      </c>
      <c r="CD5" s="32" t="s">
        <v>89</v>
      </c>
      <c r="CE5" s="32" t="s">
        <v>90</v>
      </c>
      <c r="CF5" s="32" t="s">
        <v>91</v>
      </c>
      <c r="CG5" s="32" t="s">
        <v>92</v>
      </c>
      <c r="CH5" s="32" t="s">
        <v>93</v>
      </c>
      <c r="CI5" s="32" t="s">
        <v>94</v>
      </c>
      <c r="CJ5" s="32" t="s">
        <v>95</v>
      </c>
      <c r="CK5" s="32" t="s">
        <v>96</v>
      </c>
      <c r="CL5" s="32" t="s">
        <v>97</v>
      </c>
      <c r="CM5" s="32" t="s">
        <v>87</v>
      </c>
      <c r="CN5" s="32" t="s">
        <v>88</v>
      </c>
      <c r="CO5" s="32" t="s">
        <v>89</v>
      </c>
      <c r="CP5" s="32" t="s">
        <v>90</v>
      </c>
      <c r="CQ5" s="32" t="s">
        <v>91</v>
      </c>
      <c r="CR5" s="32" t="s">
        <v>92</v>
      </c>
      <c r="CS5" s="32" t="s">
        <v>93</v>
      </c>
      <c r="CT5" s="32" t="s">
        <v>94</v>
      </c>
      <c r="CU5" s="32" t="s">
        <v>95</v>
      </c>
      <c r="CV5" s="32" t="s">
        <v>96</v>
      </c>
      <c r="CW5" s="32" t="s">
        <v>97</v>
      </c>
      <c r="CX5" s="32" t="s">
        <v>87</v>
      </c>
      <c r="CY5" s="32" t="s">
        <v>88</v>
      </c>
      <c r="CZ5" s="32" t="s">
        <v>89</v>
      </c>
      <c r="DA5" s="32" t="s">
        <v>90</v>
      </c>
      <c r="DB5" s="32" t="s">
        <v>91</v>
      </c>
      <c r="DC5" s="32" t="s">
        <v>92</v>
      </c>
      <c r="DD5" s="32" t="s">
        <v>93</v>
      </c>
      <c r="DE5" s="32" t="s">
        <v>94</v>
      </c>
      <c r="DF5" s="32" t="s">
        <v>95</v>
      </c>
      <c r="DG5" s="32" t="s">
        <v>96</v>
      </c>
      <c r="DH5" s="32" t="s">
        <v>97</v>
      </c>
      <c r="DI5" s="32" t="s">
        <v>87</v>
      </c>
      <c r="DJ5" s="32" t="s">
        <v>88</v>
      </c>
      <c r="DK5" s="32" t="s">
        <v>89</v>
      </c>
      <c r="DL5" s="32" t="s">
        <v>90</v>
      </c>
      <c r="DM5" s="32" t="s">
        <v>91</v>
      </c>
      <c r="DN5" s="32" t="s">
        <v>92</v>
      </c>
      <c r="DO5" s="32" t="s">
        <v>93</v>
      </c>
      <c r="DP5" s="32" t="s">
        <v>94</v>
      </c>
      <c r="DQ5" s="32" t="s">
        <v>95</v>
      </c>
      <c r="DR5" s="32" t="s">
        <v>96</v>
      </c>
      <c r="DS5" s="32" t="s">
        <v>97</v>
      </c>
      <c r="DT5" s="32" t="s">
        <v>87</v>
      </c>
      <c r="DU5" s="32" t="s">
        <v>88</v>
      </c>
      <c r="DV5" s="32" t="s">
        <v>89</v>
      </c>
      <c r="DW5" s="32" t="s">
        <v>90</v>
      </c>
      <c r="DX5" s="32" t="s">
        <v>91</v>
      </c>
      <c r="DY5" s="32" t="s">
        <v>92</v>
      </c>
      <c r="DZ5" s="32" t="s">
        <v>93</v>
      </c>
      <c r="EA5" s="32" t="s">
        <v>94</v>
      </c>
      <c r="EB5" s="32" t="s">
        <v>95</v>
      </c>
      <c r="EC5" s="32" t="s">
        <v>96</v>
      </c>
      <c r="ED5" s="32" t="s">
        <v>97</v>
      </c>
      <c r="EE5" s="32" t="s">
        <v>87</v>
      </c>
      <c r="EF5" s="32" t="s">
        <v>88</v>
      </c>
      <c r="EG5" s="32" t="s">
        <v>89</v>
      </c>
      <c r="EH5" s="32" t="s">
        <v>90</v>
      </c>
      <c r="EI5" s="32" t="s">
        <v>91</v>
      </c>
      <c r="EJ5" s="32" t="s">
        <v>92</v>
      </c>
      <c r="EK5" s="32" t="s">
        <v>93</v>
      </c>
      <c r="EL5" s="32" t="s">
        <v>94</v>
      </c>
      <c r="EM5" s="32" t="s">
        <v>95</v>
      </c>
      <c r="EN5" s="32" t="s">
        <v>96</v>
      </c>
      <c r="EO5" s="32" t="s">
        <v>97</v>
      </c>
    </row>
    <row r="6" spans="1:145" s="36" customFormat="1" x14ac:dyDescent="0.15">
      <c r="A6" s="28" t="s">
        <v>98</v>
      </c>
      <c r="B6" s="33">
        <f>B7</f>
        <v>2019</v>
      </c>
      <c r="C6" s="33">
        <f t="shared" ref="C6:X6" si="3">C7</f>
        <v>75027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福島県　玉川村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42.31</v>
      </c>
      <c r="Q6" s="34">
        <f t="shared" si="3"/>
        <v>100</v>
      </c>
      <c r="R6" s="34">
        <f t="shared" si="3"/>
        <v>4188</v>
      </c>
      <c r="S6" s="34">
        <f t="shared" si="3"/>
        <v>6652</v>
      </c>
      <c r="T6" s="34">
        <f t="shared" si="3"/>
        <v>46.67</v>
      </c>
      <c r="U6" s="34">
        <f t="shared" si="3"/>
        <v>142.53</v>
      </c>
      <c r="V6" s="34">
        <f t="shared" si="3"/>
        <v>2797</v>
      </c>
      <c r="W6" s="34">
        <f t="shared" si="3"/>
        <v>1.69</v>
      </c>
      <c r="X6" s="34">
        <f t="shared" si="3"/>
        <v>1655.03</v>
      </c>
      <c r="Y6" s="35">
        <f>IF(Y7="",NA(),Y7)</f>
        <v>42.81</v>
      </c>
      <c r="Z6" s="35">
        <f t="shared" ref="Z6:AH6" si="4">IF(Z7="",NA(),Z7)</f>
        <v>102.15</v>
      </c>
      <c r="AA6" s="35">
        <f t="shared" si="4"/>
        <v>99.46</v>
      </c>
      <c r="AB6" s="35">
        <f t="shared" si="4"/>
        <v>98.57</v>
      </c>
      <c r="AC6" s="35">
        <f t="shared" si="4"/>
        <v>99.51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5">
        <f t="shared" ref="BG6:BO6" si="7">IF(BG7="",NA(),BG7)</f>
        <v>2054.52</v>
      </c>
      <c r="BH6" s="34">
        <f t="shared" si="7"/>
        <v>0</v>
      </c>
      <c r="BI6" s="34">
        <f t="shared" si="7"/>
        <v>0</v>
      </c>
      <c r="BJ6" s="35">
        <f t="shared" si="7"/>
        <v>2120.25</v>
      </c>
      <c r="BK6" s="35">
        <f t="shared" si="7"/>
        <v>1081.8</v>
      </c>
      <c r="BL6" s="35">
        <f t="shared" si="7"/>
        <v>974.93</v>
      </c>
      <c r="BM6" s="35">
        <f t="shared" si="7"/>
        <v>855.8</v>
      </c>
      <c r="BN6" s="35">
        <f t="shared" si="7"/>
        <v>789.46</v>
      </c>
      <c r="BO6" s="35">
        <f t="shared" si="7"/>
        <v>826.83</v>
      </c>
      <c r="BP6" s="34" t="str">
        <f>IF(BP7="","",IF(BP7="-","【-】","【"&amp;SUBSTITUTE(TEXT(BP7,"#,##0.00"),"-","△")&amp;"】"))</f>
        <v>【765.47】</v>
      </c>
      <c r="BQ6" s="35">
        <f>IF(BQ7="",NA(),BQ7)</f>
        <v>39.82</v>
      </c>
      <c r="BR6" s="35">
        <f t="shared" ref="BR6:BZ6" si="8">IF(BR7="",NA(),BR7)</f>
        <v>93.24</v>
      </c>
      <c r="BS6" s="35">
        <f t="shared" si="8"/>
        <v>100</v>
      </c>
      <c r="BT6" s="35">
        <f t="shared" si="8"/>
        <v>93.73</v>
      </c>
      <c r="BU6" s="35">
        <f t="shared" si="8"/>
        <v>100</v>
      </c>
      <c r="BV6" s="35">
        <f t="shared" si="8"/>
        <v>52.19</v>
      </c>
      <c r="BW6" s="35">
        <f t="shared" si="8"/>
        <v>55.32</v>
      </c>
      <c r="BX6" s="35">
        <f t="shared" si="8"/>
        <v>59.8</v>
      </c>
      <c r="BY6" s="35">
        <f t="shared" si="8"/>
        <v>57.77</v>
      </c>
      <c r="BZ6" s="35">
        <f t="shared" si="8"/>
        <v>57.31</v>
      </c>
      <c r="CA6" s="34" t="str">
        <f>IF(CA7="","",IF(CA7="-","【-】","【"&amp;SUBSTITUTE(TEXT(CA7,"#,##0.00"),"-","△")&amp;"】"))</f>
        <v>【59.59】</v>
      </c>
      <c r="CB6" s="35">
        <f>IF(CB7="",NA(),CB7)</f>
        <v>448.72</v>
      </c>
      <c r="CC6" s="35">
        <f t="shared" ref="CC6:CK6" si="9">IF(CC7="",NA(),CC7)</f>
        <v>201.09</v>
      </c>
      <c r="CD6" s="35">
        <f t="shared" si="9"/>
        <v>163.88</v>
      </c>
      <c r="CE6" s="35">
        <f t="shared" si="9"/>
        <v>207.86</v>
      </c>
      <c r="CF6" s="35">
        <f t="shared" si="9"/>
        <v>217.1</v>
      </c>
      <c r="CG6" s="35">
        <f t="shared" si="9"/>
        <v>296.14</v>
      </c>
      <c r="CH6" s="35">
        <f t="shared" si="9"/>
        <v>283.17</v>
      </c>
      <c r="CI6" s="35">
        <f t="shared" si="9"/>
        <v>263.76</v>
      </c>
      <c r="CJ6" s="35">
        <f t="shared" si="9"/>
        <v>274.35000000000002</v>
      </c>
      <c r="CK6" s="35">
        <f t="shared" si="9"/>
        <v>273.52</v>
      </c>
      <c r="CL6" s="34" t="str">
        <f>IF(CL7="","",IF(CL7="-","【-】","【"&amp;SUBSTITUTE(TEXT(CL7,"#,##0.00"),"-","△")&amp;"】"))</f>
        <v>【257.86】</v>
      </c>
      <c r="CM6" s="35">
        <f>IF(CM7="",NA(),CM7)</f>
        <v>39.04</v>
      </c>
      <c r="CN6" s="35">
        <f t="shared" ref="CN6:CV6" si="10">IF(CN7="",NA(),CN7)</f>
        <v>39.04</v>
      </c>
      <c r="CO6" s="35">
        <f t="shared" si="10"/>
        <v>39.04</v>
      </c>
      <c r="CP6" s="35">
        <f t="shared" si="10"/>
        <v>41.16</v>
      </c>
      <c r="CQ6" s="35">
        <f t="shared" si="10"/>
        <v>41.3</v>
      </c>
      <c r="CR6" s="35">
        <f t="shared" si="10"/>
        <v>52.31</v>
      </c>
      <c r="CS6" s="35">
        <f t="shared" si="10"/>
        <v>60.65</v>
      </c>
      <c r="CT6" s="35">
        <f t="shared" si="10"/>
        <v>51.75</v>
      </c>
      <c r="CU6" s="35">
        <f t="shared" si="10"/>
        <v>50.68</v>
      </c>
      <c r="CV6" s="35">
        <f t="shared" si="10"/>
        <v>50.14</v>
      </c>
      <c r="CW6" s="34" t="str">
        <f>IF(CW7="","",IF(CW7="-","【-】","【"&amp;SUBSTITUTE(TEXT(CW7,"#,##0.00"),"-","△")&amp;"】"))</f>
        <v>【51.30】</v>
      </c>
      <c r="CX6" s="35">
        <f>IF(CX7="",NA(),CX7)</f>
        <v>83.7</v>
      </c>
      <c r="CY6" s="35">
        <f t="shared" ref="CY6:DG6" si="11">IF(CY7="",NA(),CY7)</f>
        <v>83.94</v>
      </c>
      <c r="CZ6" s="35">
        <f t="shared" si="11"/>
        <v>84.97</v>
      </c>
      <c r="DA6" s="35">
        <f t="shared" si="11"/>
        <v>84.91</v>
      </c>
      <c r="DB6" s="35">
        <f t="shared" si="11"/>
        <v>85.84</v>
      </c>
      <c r="DC6" s="35">
        <f t="shared" si="11"/>
        <v>84.32</v>
      </c>
      <c r="DD6" s="35">
        <f t="shared" si="11"/>
        <v>84.58</v>
      </c>
      <c r="DE6" s="35">
        <f t="shared" si="11"/>
        <v>84.84</v>
      </c>
      <c r="DF6" s="35">
        <f t="shared" si="11"/>
        <v>84.86</v>
      </c>
      <c r="DG6" s="35">
        <f t="shared" si="11"/>
        <v>84.98</v>
      </c>
      <c r="DH6" s="34" t="str">
        <f>IF(DH7="","",IF(DH7="-","【-】","【"&amp;SUBSTITUTE(TEXT(DH7,"#,##0.00"),"-","△")&amp;"】"))</f>
        <v>【86.22】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0.01</v>
      </c>
      <c r="EK6" s="35">
        <f t="shared" si="14"/>
        <v>2.0499999999999998</v>
      </c>
      <c r="EL6" s="35">
        <f t="shared" si="14"/>
        <v>0.01</v>
      </c>
      <c r="EM6" s="35">
        <f t="shared" si="14"/>
        <v>0.01</v>
      </c>
      <c r="EN6" s="35">
        <f t="shared" si="14"/>
        <v>0.02</v>
      </c>
      <c r="EO6" s="34" t="str">
        <f>IF(EO7="","",IF(EO7="-","【-】","【"&amp;SUBSTITUTE(TEXT(EO7,"#,##0.00"),"-","△")&amp;"】"))</f>
        <v>【0.02】</v>
      </c>
    </row>
    <row r="7" spans="1:145" s="36" customFormat="1" x14ac:dyDescent="0.15">
      <c r="A7" s="28"/>
      <c r="B7" s="37">
        <v>2019</v>
      </c>
      <c r="C7" s="37">
        <v>75027</v>
      </c>
      <c r="D7" s="37">
        <v>47</v>
      </c>
      <c r="E7" s="37">
        <v>17</v>
      </c>
      <c r="F7" s="37">
        <v>5</v>
      </c>
      <c r="G7" s="37">
        <v>0</v>
      </c>
      <c r="H7" s="37" t="s">
        <v>99</v>
      </c>
      <c r="I7" s="37" t="s">
        <v>100</v>
      </c>
      <c r="J7" s="37" t="s">
        <v>101</v>
      </c>
      <c r="K7" s="37" t="s">
        <v>102</v>
      </c>
      <c r="L7" s="37" t="s">
        <v>103</v>
      </c>
      <c r="M7" s="37" t="s">
        <v>104</v>
      </c>
      <c r="N7" s="38" t="s">
        <v>105</v>
      </c>
      <c r="O7" s="38" t="s">
        <v>106</v>
      </c>
      <c r="P7" s="38">
        <v>42.31</v>
      </c>
      <c r="Q7" s="38">
        <v>100</v>
      </c>
      <c r="R7" s="38">
        <v>4188</v>
      </c>
      <c r="S7" s="38">
        <v>6652</v>
      </c>
      <c r="T7" s="38">
        <v>46.67</v>
      </c>
      <c r="U7" s="38">
        <v>142.53</v>
      </c>
      <c r="V7" s="38">
        <v>2797</v>
      </c>
      <c r="W7" s="38">
        <v>1.69</v>
      </c>
      <c r="X7" s="38">
        <v>1655.03</v>
      </c>
      <c r="Y7" s="38">
        <v>42.81</v>
      </c>
      <c r="Z7" s="38">
        <v>102.15</v>
      </c>
      <c r="AA7" s="38">
        <v>99.46</v>
      </c>
      <c r="AB7" s="38">
        <v>98.57</v>
      </c>
      <c r="AC7" s="38">
        <v>99.51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2054.52</v>
      </c>
      <c r="BH7" s="38">
        <v>0</v>
      </c>
      <c r="BI7" s="38">
        <v>0</v>
      </c>
      <c r="BJ7" s="38">
        <v>2120.25</v>
      </c>
      <c r="BK7" s="38">
        <v>1081.8</v>
      </c>
      <c r="BL7" s="38">
        <v>974.93</v>
      </c>
      <c r="BM7" s="38">
        <v>855.8</v>
      </c>
      <c r="BN7" s="38">
        <v>789.46</v>
      </c>
      <c r="BO7" s="38">
        <v>826.83</v>
      </c>
      <c r="BP7" s="38">
        <v>765.47</v>
      </c>
      <c r="BQ7" s="38">
        <v>39.82</v>
      </c>
      <c r="BR7" s="38">
        <v>93.24</v>
      </c>
      <c r="BS7" s="38">
        <v>100</v>
      </c>
      <c r="BT7" s="38">
        <v>93.73</v>
      </c>
      <c r="BU7" s="38">
        <v>100</v>
      </c>
      <c r="BV7" s="38">
        <v>52.19</v>
      </c>
      <c r="BW7" s="38">
        <v>55.32</v>
      </c>
      <c r="BX7" s="38">
        <v>59.8</v>
      </c>
      <c r="BY7" s="38">
        <v>57.77</v>
      </c>
      <c r="BZ7" s="38">
        <v>57.31</v>
      </c>
      <c r="CA7" s="38">
        <v>59.59</v>
      </c>
      <c r="CB7" s="38">
        <v>448.72</v>
      </c>
      <c r="CC7" s="38">
        <v>201.09</v>
      </c>
      <c r="CD7" s="38">
        <v>163.88</v>
      </c>
      <c r="CE7" s="38">
        <v>207.86</v>
      </c>
      <c r="CF7" s="38">
        <v>217.1</v>
      </c>
      <c r="CG7" s="38">
        <v>296.14</v>
      </c>
      <c r="CH7" s="38">
        <v>283.17</v>
      </c>
      <c r="CI7" s="38">
        <v>263.76</v>
      </c>
      <c r="CJ7" s="38">
        <v>274.35000000000002</v>
      </c>
      <c r="CK7" s="38">
        <v>273.52</v>
      </c>
      <c r="CL7" s="38">
        <v>257.86</v>
      </c>
      <c r="CM7" s="38">
        <v>39.04</v>
      </c>
      <c r="CN7" s="38">
        <v>39.04</v>
      </c>
      <c r="CO7" s="38">
        <v>39.04</v>
      </c>
      <c r="CP7" s="38">
        <v>41.16</v>
      </c>
      <c r="CQ7" s="38">
        <v>41.3</v>
      </c>
      <c r="CR7" s="38">
        <v>52.31</v>
      </c>
      <c r="CS7" s="38">
        <v>60.65</v>
      </c>
      <c r="CT7" s="38">
        <v>51.75</v>
      </c>
      <c r="CU7" s="38">
        <v>50.68</v>
      </c>
      <c r="CV7" s="38">
        <v>50.14</v>
      </c>
      <c r="CW7" s="38">
        <v>51.3</v>
      </c>
      <c r="CX7" s="38">
        <v>83.7</v>
      </c>
      <c r="CY7" s="38">
        <v>83.94</v>
      </c>
      <c r="CZ7" s="38">
        <v>84.97</v>
      </c>
      <c r="DA7" s="38">
        <v>84.91</v>
      </c>
      <c r="DB7" s="38">
        <v>85.84</v>
      </c>
      <c r="DC7" s="38">
        <v>84.32</v>
      </c>
      <c r="DD7" s="38">
        <v>84.58</v>
      </c>
      <c r="DE7" s="38">
        <v>84.84</v>
      </c>
      <c r="DF7" s="38">
        <v>84.86</v>
      </c>
      <c r="DG7" s="38">
        <v>84.98</v>
      </c>
      <c r="DH7" s="38">
        <v>86.22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0.01</v>
      </c>
      <c r="EK7" s="38">
        <v>2.0499999999999998</v>
      </c>
      <c r="EL7" s="38">
        <v>0.01</v>
      </c>
      <c r="EM7" s="38">
        <v>0.01</v>
      </c>
      <c r="EN7" s="38">
        <v>0.02</v>
      </c>
      <c r="EO7" s="38">
        <v>0.02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107</v>
      </c>
      <c r="C9" s="40" t="s">
        <v>108</v>
      </c>
      <c r="D9" s="40" t="s">
        <v>109</v>
      </c>
      <c r="E9" s="40" t="s">
        <v>110</v>
      </c>
      <c r="F9" s="40" t="s">
        <v>111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49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112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113</v>
      </c>
    </row>
    <row r="13" spans="1:145" x14ac:dyDescent="0.15">
      <c r="B13" t="s">
        <v>114</v>
      </c>
      <c r="C13" t="s">
        <v>114</v>
      </c>
      <c r="D13" t="s">
        <v>114</v>
      </c>
      <c r="E13" t="s">
        <v>115</v>
      </c>
      <c r="F13" t="s">
        <v>116</v>
      </c>
      <c r="G13" t="s">
        <v>117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