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hikawafile\desktop\558ts\デスクトップ\経営比較分析\回答\"/>
    </mc:Choice>
  </mc:AlternateContent>
  <workbookProtection workbookAlgorithmName="SHA-512" workbookHashValue="h2eGb7fYu/d1AzOBsVOAyfJuLweMF8Oooeo4itzaWO+t8pHuh77mGNOmgzjn5vOIBz+umVd74PUPz2r8ByoWsw==" workbookSaltValue="Nyv90HExxft9P2OGnmKki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<sst xmlns="http://schemas.openxmlformats.org/spreadsheetml/2006/main" count="228" uniqueCount="115">
  <si>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</si>
  <si>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</si>
  <si>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</si>
  <si>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</si>
  <si>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</si>
  <si>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</si>
  <si>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</si>
  <si>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</si>
  <si>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</si>
  <si>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</si>
  <si>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</si>
  <si>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</si>
  <si>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</si>
  <si>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</si>
  <si>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</si>
  <si>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</si>
  <si>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</si>
  <si>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</si>
  <si>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</si>
  <si>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</si>
  <si>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</si>
  <si>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</si>
  <si>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</si>
  <si>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</si>
  <si>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</si>
  <si>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</si>
  <si>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</si>
  <si>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</si>
  <si>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</si>
  <si>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</si>
  <si>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</si>
  <si>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</si>
  <si>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</si>
  <si>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</si>
  <si>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</si>
  <si>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</si>
  <si>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</si>
  <si>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</si>
  <si>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</si>
  <si>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</si>
  <si>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</si>
  <si>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</si>
  <si>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</si>
  <si>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</si>
  <si>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</si>
  <si>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</si>
  <si>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</si>
  <si>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</si>
  <si>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</si>
  <si>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</si>
  <si>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</si>
  <si>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</si>
  <si>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</si>
  <si>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</si>
  <si>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</si>
  <si>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</si>
  <si>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</si>
  <si>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</si>
  <si>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</si>
  <si>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</si>
  <si>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</si>
  <si>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</si>
  <si>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</si>
  <si>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</si>
  <si>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</si>
  <si>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</si>
  <si>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</si>
  <si>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</si>
  <si>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</si>
  <si>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</si>
  <si>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</si>
  <si>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</si>
  <si>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</si>
  <si>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</si>
  <si>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</si>
  <si>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</si>
  <si>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</si>
  <si>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</si>
  <si>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</si>
  <si>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</si>
  <si>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</si>
  <si>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</si>
  <si>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</si>
  <si>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</si>
  <si>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</si>
  <si>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</si>
  <si>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</si>
  <si>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</si>
  <si>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</si>
  <si>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</si>
  <si>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</si>
  <si>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</si>
  <si>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</si>
  <si>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石川町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</si>
  <si>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</si>
  <si>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</si>
  <si>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</si>
  <si>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</si>
  <si>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</si>
  <si>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</si>
  <si>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</si>
  <si>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</si>
  <si>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</si>
  <si>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</si>
  <si>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</si>
  <si>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</si>
  <si>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</si>
  <si>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</si>
  <si>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</si>
  <si>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</si>
  <si>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</si>
  <si>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</si>
  <si>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29年度に簡易水道を上水道に統合し経営の効率化を進めた。経常収支比率は100%を上回っており経営の健全性は保たれているものと考えているが、維持管理費の抑制や水道料金の引き上げによる収益の確保など更なる経営改善に努めていく必要がある。
　企業債は簡易水道から起債を引き継いだことにより、その残高が高い状況となっているが、当該起債の償還費は一般会計からの繰入金を充てるため、経営の健全性に大きな影響を及ぼさないものと考えている。</t>
    <rPh sb="1" eb="3">
      <t>ヘイセイ</t>
    </rPh>
    <rPh sb="5" eb="7">
      <t>ネンド</t>
    </rPh>
    <rPh sb="8" eb="10">
      <t>カンイ</t>
    </rPh>
    <rPh sb="10" eb="12">
      <t>スイドウ</t>
    </rPh>
    <rPh sb="13" eb="16">
      <t>ジョウスイドウ</t>
    </rPh>
    <rPh sb="17" eb="19">
      <t>トウゴウ</t>
    </rPh>
    <rPh sb="20" eb="22">
      <t>ケイエイ</t>
    </rPh>
    <rPh sb="23" eb="26">
      <t>コウリツカ</t>
    </rPh>
    <rPh sb="27" eb="28">
      <t>スス</t>
    </rPh>
    <rPh sb="31" eb="33">
      <t>ケイジョウ</t>
    </rPh>
    <rPh sb="33" eb="35">
      <t>シュウシ</t>
    </rPh>
    <rPh sb="35" eb="37">
      <t>ヒリツ</t>
    </rPh>
    <rPh sb="43" eb="45">
      <t>ウワマワ</t>
    </rPh>
    <rPh sb="49" eb="51">
      <t>ケイエイ</t>
    </rPh>
    <rPh sb="52" eb="55">
      <t>ケンゼンセイ</t>
    </rPh>
    <rPh sb="56" eb="57">
      <t>タモ</t>
    </rPh>
    <rPh sb="65" eb="66">
      <t>カンガ</t>
    </rPh>
    <rPh sb="72" eb="74">
      <t>イジ</t>
    </rPh>
    <rPh sb="74" eb="77">
      <t>カンリヒ</t>
    </rPh>
    <rPh sb="78" eb="80">
      <t>ヨクセイ</t>
    </rPh>
    <rPh sb="81" eb="83">
      <t>スイドウ</t>
    </rPh>
    <rPh sb="83" eb="85">
      <t>リョウキン</t>
    </rPh>
    <rPh sb="86" eb="87">
      <t>ヒ</t>
    </rPh>
    <rPh sb="88" eb="89">
      <t>ア</t>
    </rPh>
    <rPh sb="93" eb="95">
      <t>シュウエキ</t>
    </rPh>
    <rPh sb="96" eb="98">
      <t>カクホ</t>
    </rPh>
    <rPh sb="100" eb="101">
      <t>サラ</t>
    </rPh>
    <rPh sb="103" eb="105">
      <t>ケイエイ</t>
    </rPh>
    <rPh sb="105" eb="107">
      <t>カイゼン</t>
    </rPh>
    <rPh sb="108" eb="109">
      <t>ツト</t>
    </rPh>
    <rPh sb="113" eb="115">
      <t>ヒツヨウ</t>
    </rPh>
    <rPh sb="121" eb="123">
      <t>キギョウ</t>
    </rPh>
    <rPh sb="123" eb="124">
      <t>サイ</t>
    </rPh>
    <rPh sb="125" eb="127">
      <t>カンイ</t>
    </rPh>
    <rPh sb="127" eb="129">
      <t>スイドウ</t>
    </rPh>
    <rPh sb="131" eb="133">
      <t>キサイ</t>
    </rPh>
    <rPh sb="134" eb="135">
      <t>ヒ</t>
    </rPh>
    <rPh sb="136" eb="137">
      <t>ツ</t>
    </rPh>
    <rPh sb="147" eb="149">
      <t>ザンダカ</t>
    </rPh>
    <rPh sb="150" eb="151">
      <t>タカ</t>
    </rPh>
    <rPh sb="152" eb="154">
      <t>ジョウキョウ</t>
    </rPh>
    <rPh sb="162" eb="164">
      <t>トウガイ</t>
    </rPh>
    <rPh sb="164" eb="166">
      <t>キサイ</t>
    </rPh>
    <rPh sb="167" eb="169">
      <t>ショウカン</t>
    </rPh>
    <rPh sb="169" eb="170">
      <t>ヒ</t>
    </rPh>
    <rPh sb="171" eb="173">
      <t>イッパン</t>
    </rPh>
    <rPh sb="173" eb="175">
      <t>カイケイ</t>
    </rPh>
    <rPh sb="178" eb="180">
      <t>クリイレ</t>
    </rPh>
    <rPh sb="180" eb="181">
      <t>キン</t>
    </rPh>
    <rPh sb="182" eb="183">
      <t>ア</t>
    </rPh>
    <rPh sb="188" eb="190">
      <t>ケイエイ</t>
    </rPh>
    <rPh sb="191" eb="194">
      <t>ケンゼンセイ</t>
    </rPh>
    <rPh sb="195" eb="196">
      <t>オオ</t>
    </rPh>
    <rPh sb="198" eb="200">
      <t>エイキョウ</t>
    </rPh>
    <rPh sb="201" eb="202">
      <t>オヨ</t>
    </rPh>
    <rPh sb="209" eb="210">
      <t>カンガ</t>
    </rPh>
    <phoneticPr fontId="4"/>
  </si>
  <si>
    <t>　管路経年化率は、簡易水道から引き継いだ管路等の施設が比較的新しかったため、平成29年度に大幅に減少したが、法定耐用年数を超過した管路の増加により平成30年度から増加に転じた。
　今後、浄水場の更新による財政負担の増大が予定される中ではあるが、浄水の安定供給のため計画的に老朽管路を更新していかなければならない。</t>
    <rPh sb="1" eb="3">
      <t>カンロ</t>
    </rPh>
    <rPh sb="3" eb="5">
      <t>ケイネン</t>
    </rPh>
    <rPh sb="5" eb="6">
      <t>カ</t>
    </rPh>
    <rPh sb="6" eb="7">
      <t>リツ</t>
    </rPh>
    <rPh sb="9" eb="11">
      <t>カンイ</t>
    </rPh>
    <rPh sb="11" eb="13">
      <t>スイドウ</t>
    </rPh>
    <rPh sb="15" eb="16">
      <t>ヒ</t>
    </rPh>
    <rPh sb="17" eb="18">
      <t>ツ</t>
    </rPh>
    <rPh sb="20" eb="22">
      <t>カンロ</t>
    </rPh>
    <rPh sb="22" eb="23">
      <t>トウ</t>
    </rPh>
    <rPh sb="24" eb="26">
      <t>シセツ</t>
    </rPh>
    <rPh sb="27" eb="30">
      <t>ヒカクテキ</t>
    </rPh>
    <rPh sb="30" eb="31">
      <t>アタラ</t>
    </rPh>
    <rPh sb="38" eb="40">
      <t>ヘイセイ</t>
    </rPh>
    <rPh sb="42" eb="44">
      <t>ネンド</t>
    </rPh>
    <rPh sb="45" eb="47">
      <t>オオハバ</t>
    </rPh>
    <rPh sb="48" eb="50">
      <t>ゲンショウ</t>
    </rPh>
    <rPh sb="54" eb="56">
      <t>ホウテイ</t>
    </rPh>
    <rPh sb="56" eb="58">
      <t>タイヨウ</t>
    </rPh>
    <rPh sb="58" eb="60">
      <t>ネンスウ</t>
    </rPh>
    <rPh sb="61" eb="63">
      <t>チョウカ</t>
    </rPh>
    <rPh sb="65" eb="67">
      <t>カンロ</t>
    </rPh>
    <rPh sb="68" eb="70">
      <t>ゾウカ</t>
    </rPh>
    <rPh sb="73" eb="75">
      <t>ヘイセイ</t>
    </rPh>
    <rPh sb="77" eb="79">
      <t>ネンド</t>
    </rPh>
    <rPh sb="81" eb="83">
      <t>ゾウカ</t>
    </rPh>
    <rPh sb="84" eb="85">
      <t>テン</t>
    </rPh>
    <rPh sb="90" eb="92">
      <t>コンゴ</t>
    </rPh>
    <rPh sb="93" eb="96">
      <t>ジョウスイジョウ</t>
    </rPh>
    <rPh sb="97" eb="99">
      <t>コウシン</t>
    </rPh>
    <rPh sb="102" eb="104">
      <t>ザイセイ</t>
    </rPh>
    <rPh sb="104" eb="106">
      <t>フタン</t>
    </rPh>
    <rPh sb="107" eb="109">
      <t>ゾウダイ</t>
    </rPh>
    <rPh sb="110" eb="112">
      <t>ヨテイ</t>
    </rPh>
    <rPh sb="115" eb="116">
      <t>ナカ</t>
    </rPh>
    <phoneticPr fontId="4"/>
  </si>
  <si>
    <t>　本町の経営規模からすると過多ともいえる財政負担となる浄水場の更新事業を控えており、経営状況はより一層厳しさを増すことが予見される。経営基盤安定のため、ワイズスペンディングと収益確保策を徹底するとともに、将来の人口減少に備えた広域連携について喫緊の課題と認識し、その実現に向けて努力していかなければならない。</t>
    <rPh sb="1" eb="3">
      <t>ホンチョウ</t>
    </rPh>
    <rPh sb="4" eb="6">
      <t>ケイエイ</t>
    </rPh>
    <rPh sb="6" eb="8">
      <t>キボ</t>
    </rPh>
    <rPh sb="13" eb="15">
      <t>カタ</t>
    </rPh>
    <rPh sb="20" eb="22">
      <t>ザイセイ</t>
    </rPh>
    <rPh sb="22" eb="24">
      <t>フタン</t>
    </rPh>
    <rPh sb="27" eb="30">
      <t>ジョウスイジョウ</t>
    </rPh>
    <rPh sb="31" eb="33">
      <t>コウシン</t>
    </rPh>
    <rPh sb="33" eb="35">
      <t>ジギョウ</t>
    </rPh>
    <rPh sb="36" eb="37">
      <t>ヒカ</t>
    </rPh>
    <rPh sb="42" eb="44">
      <t>ケイエイ</t>
    </rPh>
    <rPh sb="44" eb="46">
      <t>ジョウキョウ</t>
    </rPh>
    <rPh sb="49" eb="51">
      <t>イッソウ</t>
    </rPh>
    <rPh sb="51" eb="52">
      <t>キビ</t>
    </rPh>
    <rPh sb="55" eb="56">
      <t>マ</t>
    </rPh>
    <rPh sb="60" eb="62">
      <t>ヨケン</t>
    </rPh>
    <rPh sb="66" eb="68">
      <t>ケイエイ</t>
    </rPh>
    <rPh sb="68" eb="70">
      <t>キバン</t>
    </rPh>
    <rPh sb="70" eb="72">
      <t>アンテイ</t>
    </rPh>
    <rPh sb="87" eb="89">
      <t>シュウエキ</t>
    </rPh>
    <rPh sb="89" eb="91">
      <t>カクホ</t>
    </rPh>
    <rPh sb="91" eb="92">
      <t>サク</t>
    </rPh>
    <rPh sb="93" eb="95">
      <t>テッテイ</t>
    </rPh>
    <rPh sb="102" eb="104">
      <t>ショウライ</t>
    </rPh>
    <rPh sb="105" eb="107">
      <t>ジンコウ</t>
    </rPh>
    <rPh sb="107" eb="109">
      <t>ゲンショウ</t>
    </rPh>
    <rPh sb="110" eb="111">
      <t>ソナ</t>
    </rPh>
    <rPh sb="113" eb="115">
      <t>コウイキ</t>
    </rPh>
    <rPh sb="115" eb="117">
      <t>レンケイ</t>
    </rPh>
    <rPh sb="121" eb="123">
      <t>キッキン</t>
    </rPh>
    <rPh sb="124" eb="126">
      <t>カダイ</t>
    </rPh>
    <rPh sb="127" eb="129">
      <t>ニンシキ</t>
    </rPh>
    <rPh sb="133" eb="135">
      <t>ジツゲン</t>
    </rPh>
    <rPh sb="136" eb="137">
      <t>ム</t>
    </rPh>
    <rPh sb="139" eb="141">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</si>
</sst>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0.52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D2A-4963-A695-5401BFB3A2A1}"/>
            </c:ext>
          </c:extLst>
        </c:ser>
        <c:dLbls>
          <c:showLegendKey val="0"/>
          <c:showVal val="0"/>
          <c:showCatName val="0"/>
          <c:showSerName val="0"/>
          <c:showPercent val="0"/>
          <c:showBubbleSize val="0"/>
        </c:dLbls>
        <c:gapWidth val="150"/>
        <c:axId val="286645560"/>
        <c:axId val="2866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0D2A-4963-A695-5401BFB3A2A1}"/>
            </c:ext>
          </c:extLst>
        </c:ser>
        <c:dLbls>
          <c:showLegendKey val="0"/>
          <c:showVal val="0"/>
          <c:showCatName val="0"/>
          <c:showSerName val="0"/>
          <c:showPercent val="0"/>
          <c:showBubbleSize val="0"/>
        </c:dLbls>
        <c:marker val="1"/>
        <c:smooth val="0"/>
        <c:axId val="286645560"/>
        <c:axId val="286645952"/>
      </c:lineChart>
      <c:dateAx>
        <c:axId val="286645560"/>
        <c:scaling>
          <c:orientation val="minMax"/>
        </c:scaling>
        <c:delete val="1"/>
        <c:axPos val="b"/>
        <c:numFmt formatCode="&quot;H&quot;yy" sourceLinked="1"/>
        <c:majorTickMark val="none"/>
        <c:minorTickMark val="none"/>
        <c:tickLblPos val="none"/>
        <c:crossAx val="286645952"/>
        <c:crosses val="autoZero"/>
        <c:auto val="1"/>
        <c:lblOffset val="100"/>
        <c:baseTimeUnit val="years"/>
      </c:dateAx>
      <c:valAx>
        <c:axId val="2866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4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77.400000000000006</c:v>
                </c:pt>
                <c:pt idx="1">
                  <c:v>76.88</c:v>
                </c:pt>
                <c:pt idx="2">
                  <c:v>71.95</c:v>
                </c:pt>
                <c:pt idx="3">
                  <c:v>69.760000000000005</c:v>
                </c:pt>
                <c:pt idx="4">
                  <c:v>70.36</c:v>
                </c:pt>
              </c:numCache>
            </c:numRef>
          </c:val>
          <c:extLst xmlns:c16r2="http://schemas.microsoft.com/office/drawing/2015/06/chart">
            <c:ext xmlns:c16="http://schemas.microsoft.com/office/drawing/2014/chart" uri="{C3380CC4-5D6E-409C-BE32-E72D297353CC}">
              <c16:uniqueId val="{00000000-B8E1-420E-8376-B81C8C04C2AE}"/>
            </c:ext>
          </c:extLst>
        </c:ser>
        <c:dLbls>
          <c:showLegendKey val="0"/>
          <c:showVal val="0"/>
          <c:showCatName val="0"/>
          <c:showSerName val="0"/>
          <c:showPercent val="0"/>
          <c:showBubbleSize val="0"/>
        </c:dLbls>
        <c:gapWidth val="150"/>
        <c:axId val="287093072"/>
        <c:axId val="28709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B8E1-420E-8376-B81C8C04C2AE}"/>
            </c:ext>
          </c:extLst>
        </c:ser>
        <c:dLbls>
          <c:showLegendKey val="0"/>
          <c:showVal val="0"/>
          <c:showCatName val="0"/>
          <c:showSerName val="0"/>
          <c:showPercent val="0"/>
          <c:showBubbleSize val="0"/>
        </c:dLbls>
        <c:marker val="1"/>
        <c:smooth val="0"/>
        <c:axId val="287093072"/>
        <c:axId val="287095424"/>
      </c:lineChart>
      <c:dateAx>
        <c:axId val="287093072"/>
        <c:scaling>
          <c:orientation val="minMax"/>
        </c:scaling>
        <c:delete val="1"/>
        <c:axPos val="b"/>
        <c:numFmt formatCode="&quot;H&quot;yy" sourceLinked="1"/>
        <c:majorTickMark val="none"/>
        <c:minorTickMark val="none"/>
        <c:tickLblPos val="none"/>
        <c:crossAx val="287095424"/>
        <c:crosses val="autoZero"/>
        <c:auto val="1"/>
        <c:lblOffset val="100"/>
        <c:baseTimeUnit val="years"/>
      </c:dateAx>
      <c:valAx>
        <c:axId val="2870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9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76.349999999999994</c:v>
                </c:pt>
                <c:pt idx="1">
                  <c:v>79.680000000000007</c:v>
                </c:pt>
                <c:pt idx="2">
                  <c:v>80.23</c:v>
                </c:pt>
                <c:pt idx="3">
                  <c:v>83.34</c:v>
                </c:pt>
                <c:pt idx="4">
                  <c:v>79.92</c:v>
                </c:pt>
              </c:numCache>
            </c:numRef>
          </c:val>
          <c:extLst xmlns:c16r2="http://schemas.microsoft.com/office/drawing/2015/06/chart">
            <c:ext xmlns:c16="http://schemas.microsoft.com/office/drawing/2014/chart" uri="{C3380CC4-5D6E-409C-BE32-E72D297353CC}">
              <c16:uniqueId val="{00000000-DF9D-42DC-A0EA-FE5E2AB89315}"/>
            </c:ext>
          </c:extLst>
        </c:ser>
        <c:dLbls>
          <c:showLegendKey val="0"/>
          <c:showVal val="0"/>
          <c:showCatName val="0"/>
          <c:showSerName val="0"/>
          <c:showPercent val="0"/>
          <c:showBubbleSize val="0"/>
        </c:dLbls>
        <c:gapWidth val="150"/>
        <c:axId val="288093720"/>
        <c:axId val="28808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DF9D-42DC-A0EA-FE5E2AB89315}"/>
            </c:ext>
          </c:extLst>
        </c:ser>
        <c:dLbls>
          <c:showLegendKey val="0"/>
          <c:showVal val="0"/>
          <c:showCatName val="0"/>
          <c:showSerName val="0"/>
          <c:showPercent val="0"/>
          <c:showBubbleSize val="0"/>
        </c:dLbls>
        <c:marker val="1"/>
        <c:smooth val="0"/>
        <c:axId val="288093720"/>
        <c:axId val="288088624"/>
      </c:lineChart>
      <c:dateAx>
        <c:axId val="288093720"/>
        <c:scaling>
          <c:orientation val="minMax"/>
        </c:scaling>
        <c:delete val="1"/>
        <c:axPos val="b"/>
        <c:numFmt formatCode="&quot;H&quot;yy" sourceLinked="1"/>
        <c:majorTickMark val="none"/>
        <c:minorTickMark val="none"/>
        <c:tickLblPos val="none"/>
        <c:crossAx val="288088624"/>
        <c:crosses val="autoZero"/>
        <c:auto val="1"/>
        <c:lblOffset val="100"/>
        <c:baseTimeUnit val="years"/>
      </c:dateAx>
      <c:valAx>
        <c:axId val="28808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9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126.15</c:v>
                </c:pt>
                <c:pt idx="1">
                  <c:v>131.36000000000001</c:v>
                </c:pt>
                <c:pt idx="2">
                  <c:v>121.14</c:v>
                </c:pt>
                <c:pt idx="3">
                  <c:v>113.18</c:v>
                </c:pt>
                <c:pt idx="4">
                  <c:v>111.85</c:v>
                </c:pt>
              </c:numCache>
            </c:numRef>
          </c:val>
          <c:extLst xmlns:c16r2="http://schemas.microsoft.com/office/drawing/2015/06/chart">
            <c:ext xmlns:c16="http://schemas.microsoft.com/office/drawing/2014/chart" uri="{C3380CC4-5D6E-409C-BE32-E72D297353CC}">
              <c16:uniqueId val="{00000000-442D-4BC9-99F1-63DAEFFF66FF}"/>
            </c:ext>
          </c:extLst>
        </c:ser>
        <c:dLbls>
          <c:showLegendKey val="0"/>
          <c:showVal val="0"/>
          <c:showCatName val="0"/>
          <c:showSerName val="0"/>
          <c:showPercent val="0"/>
          <c:showBubbleSize val="0"/>
        </c:dLbls>
        <c:gapWidth val="150"/>
        <c:axId val="286641248"/>
        <c:axId val="28664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442D-4BC9-99F1-63DAEFFF66FF}"/>
            </c:ext>
          </c:extLst>
        </c:ser>
        <c:dLbls>
          <c:showLegendKey val="0"/>
          <c:showVal val="0"/>
          <c:showCatName val="0"/>
          <c:showSerName val="0"/>
          <c:showPercent val="0"/>
          <c:showBubbleSize val="0"/>
        </c:dLbls>
        <c:marker val="1"/>
        <c:smooth val="0"/>
        <c:axId val="286641248"/>
        <c:axId val="286643992"/>
      </c:lineChart>
      <c:dateAx>
        <c:axId val="286641248"/>
        <c:scaling>
          <c:orientation val="minMax"/>
        </c:scaling>
        <c:delete val="1"/>
        <c:axPos val="b"/>
        <c:numFmt formatCode="&quot;H&quot;yy" sourceLinked="1"/>
        <c:majorTickMark val="none"/>
        <c:minorTickMark val="none"/>
        <c:tickLblPos val="none"/>
        <c:crossAx val="286643992"/>
        <c:crosses val="autoZero"/>
        <c:auto val="1"/>
        <c:lblOffset val="100"/>
        <c:baseTimeUnit val="years"/>
      </c:dateAx>
      <c:valAx>
        <c:axId val="286643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6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50.53</c:v>
                </c:pt>
                <c:pt idx="1">
                  <c:v>40.06</c:v>
                </c:pt>
                <c:pt idx="2">
                  <c:v>44.63</c:v>
                </c:pt>
                <c:pt idx="3">
                  <c:v>46.57</c:v>
                </c:pt>
                <c:pt idx="4">
                  <c:v>48.42</c:v>
                </c:pt>
              </c:numCache>
            </c:numRef>
          </c:val>
          <c:extLst xmlns:c16r2="http://schemas.microsoft.com/office/drawing/2015/06/chart">
            <c:ext xmlns:c16="http://schemas.microsoft.com/office/drawing/2014/chart" uri="{C3380CC4-5D6E-409C-BE32-E72D297353CC}">
              <c16:uniqueId val="{00000000-248E-4F7A-A370-972C6E3EE01B}"/>
            </c:ext>
          </c:extLst>
        </c:ser>
        <c:dLbls>
          <c:showLegendKey val="0"/>
          <c:showVal val="0"/>
          <c:showCatName val="0"/>
          <c:showSerName val="0"/>
          <c:showPercent val="0"/>
          <c:showBubbleSize val="0"/>
        </c:dLbls>
        <c:gapWidth val="150"/>
        <c:axId val="286644776"/>
        <c:axId val="28664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248E-4F7A-A370-972C6E3EE01B}"/>
            </c:ext>
          </c:extLst>
        </c:ser>
        <c:dLbls>
          <c:showLegendKey val="0"/>
          <c:showVal val="0"/>
          <c:showCatName val="0"/>
          <c:showSerName val="0"/>
          <c:showPercent val="0"/>
          <c:showBubbleSize val="0"/>
        </c:dLbls>
        <c:marker val="1"/>
        <c:smooth val="0"/>
        <c:axId val="286644776"/>
        <c:axId val="286643208"/>
      </c:lineChart>
      <c:dateAx>
        <c:axId val="286644776"/>
        <c:scaling>
          <c:orientation val="minMax"/>
        </c:scaling>
        <c:delete val="1"/>
        <c:axPos val="b"/>
        <c:numFmt formatCode="&quot;H&quot;yy" sourceLinked="1"/>
        <c:majorTickMark val="none"/>
        <c:minorTickMark val="none"/>
        <c:tickLblPos val="none"/>
        <c:crossAx val="286643208"/>
        <c:crosses val="autoZero"/>
        <c:auto val="1"/>
        <c:lblOffset val="100"/>
        <c:baseTimeUnit val="years"/>
      </c:dateAx>
      <c:valAx>
        <c:axId val="28664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4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10.53</c:v>
                </c:pt>
                <c:pt idx="1">
                  <c:v>10.53</c:v>
                </c:pt>
                <c:pt idx="2">
                  <c:v>0.95</c:v>
                </c:pt>
                <c:pt idx="3">
                  <c:v>4.8899999999999997</c:v>
                </c:pt>
                <c:pt idx="4">
                  <c:v>4.8899999999999997</c:v>
                </c:pt>
              </c:numCache>
            </c:numRef>
          </c:val>
          <c:extLst xmlns:c16r2="http://schemas.microsoft.com/office/drawing/2015/06/chart">
            <c:ext xmlns:c16="http://schemas.microsoft.com/office/drawing/2014/chart" uri="{C3380CC4-5D6E-409C-BE32-E72D297353CC}">
              <c16:uniqueId val="{00000000-E7B7-45AD-A50D-820EE015BF97}"/>
            </c:ext>
          </c:extLst>
        </c:ser>
        <c:dLbls>
          <c:showLegendKey val="0"/>
          <c:showVal val="0"/>
          <c:showCatName val="0"/>
          <c:showSerName val="0"/>
          <c:showPercent val="0"/>
          <c:showBubbleSize val="0"/>
        </c:dLbls>
        <c:gapWidth val="150"/>
        <c:axId val="286642424"/>
        <c:axId val="2866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E7B7-45AD-A50D-820EE015BF97}"/>
            </c:ext>
          </c:extLst>
        </c:ser>
        <c:dLbls>
          <c:showLegendKey val="0"/>
          <c:showVal val="0"/>
          <c:showCatName val="0"/>
          <c:showSerName val="0"/>
          <c:showPercent val="0"/>
          <c:showBubbleSize val="0"/>
        </c:dLbls>
        <c:marker val="1"/>
        <c:smooth val="0"/>
        <c:axId val="286642424"/>
        <c:axId val="286644384"/>
      </c:lineChart>
      <c:dateAx>
        <c:axId val="286642424"/>
        <c:scaling>
          <c:orientation val="minMax"/>
        </c:scaling>
        <c:delete val="1"/>
        <c:axPos val="b"/>
        <c:numFmt formatCode="&quot;H&quot;yy" sourceLinked="1"/>
        <c:majorTickMark val="none"/>
        <c:minorTickMark val="none"/>
        <c:tickLblPos val="none"/>
        <c:crossAx val="286644384"/>
        <c:crosses val="autoZero"/>
        <c:auto val="1"/>
        <c:lblOffset val="100"/>
        <c:baseTimeUnit val="years"/>
      </c:dateAx>
      <c:valAx>
        <c:axId val="2866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4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E3-4592-B0C5-8D11F4DF4B50}"/>
            </c:ext>
          </c:extLst>
        </c:ser>
        <c:dLbls>
          <c:showLegendKey val="0"/>
          <c:showVal val="0"/>
          <c:showCatName val="0"/>
          <c:showSerName val="0"/>
          <c:showPercent val="0"/>
          <c:showBubbleSize val="0"/>
        </c:dLbls>
        <c:gapWidth val="150"/>
        <c:axId val="286647912"/>
        <c:axId val="2845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48E3-4592-B0C5-8D11F4DF4B50}"/>
            </c:ext>
          </c:extLst>
        </c:ser>
        <c:dLbls>
          <c:showLegendKey val="0"/>
          <c:showVal val="0"/>
          <c:showCatName val="0"/>
          <c:showSerName val="0"/>
          <c:showPercent val="0"/>
          <c:showBubbleSize val="0"/>
        </c:dLbls>
        <c:marker val="1"/>
        <c:smooth val="0"/>
        <c:axId val="286647912"/>
        <c:axId val="284541472"/>
      </c:lineChart>
      <c:dateAx>
        <c:axId val="286647912"/>
        <c:scaling>
          <c:orientation val="minMax"/>
        </c:scaling>
        <c:delete val="1"/>
        <c:axPos val="b"/>
        <c:numFmt formatCode="&quot;H&quot;yy" sourceLinked="1"/>
        <c:majorTickMark val="none"/>
        <c:minorTickMark val="none"/>
        <c:tickLblPos val="none"/>
        <c:crossAx val="284541472"/>
        <c:crosses val="autoZero"/>
        <c:auto val="1"/>
        <c:lblOffset val="100"/>
        <c:baseTimeUnit val="years"/>
      </c:dateAx>
      <c:valAx>
        <c:axId val="28454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64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6477.49</c:v>
                </c:pt>
                <c:pt idx="1">
                  <c:v>7438.98</c:v>
                </c:pt>
                <c:pt idx="2">
                  <c:v>575.35</c:v>
                </c:pt>
                <c:pt idx="3">
                  <c:v>646.92999999999995</c:v>
                </c:pt>
                <c:pt idx="4">
                  <c:v>569.04</c:v>
                </c:pt>
              </c:numCache>
            </c:numRef>
          </c:val>
          <c:extLst xmlns:c16r2="http://schemas.microsoft.com/office/drawing/2015/06/chart">
            <c:ext xmlns:c16="http://schemas.microsoft.com/office/drawing/2014/chart" uri="{C3380CC4-5D6E-409C-BE32-E72D297353CC}">
              <c16:uniqueId val="{00000000-64B7-4FD6-89A0-BFC27C6C8D4C}"/>
            </c:ext>
          </c:extLst>
        </c:ser>
        <c:dLbls>
          <c:showLegendKey val="0"/>
          <c:showVal val="0"/>
          <c:showCatName val="0"/>
          <c:showSerName val="0"/>
          <c:showPercent val="0"/>
          <c:showBubbleSize val="0"/>
        </c:dLbls>
        <c:gapWidth val="150"/>
        <c:axId val="287096600"/>
        <c:axId val="28709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64B7-4FD6-89A0-BFC27C6C8D4C}"/>
            </c:ext>
          </c:extLst>
        </c:ser>
        <c:dLbls>
          <c:showLegendKey val="0"/>
          <c:showVal val="0"/>
          <c:showCatName val="0"/>
          <c:showSerName val="0"/>
          <c:showPercent val="0"/>
          <c:showBubbleSize val="0"/>
        </c:dLbls>
        <c:marker val="1"/>
        <c:smooth val="0"/>
        <c:axId val="287096600"/>
        <c:axId val="287095816"/>
      </c:lineChart>
      <c:dateAx>
        <c:axId val="287096600"/>
        <c:scaling>
          <c:orientation val="minMax"/>
        </c:scaling>
        <c:delete val="1"/>
        <c:axPos val="b"/>
        <c:numFmt formatCode="&quot;H&quot;yy" sourceLinked="1"/>
        <c:majorTickMark val="none"/>
        <c:minorTickMark val="none"/>
        <c:tickLblPos val="none"/>
        <c:crossAx val="287095816"/>
        <c:crosses val="autoZero"/>
        <c:auto val="1"/>
        <c:lblOffset val="100"/>
        <c:baseTimeUnit val="years"/>
      </c:dateAx>
      <c:valAx>
        <c:axId val="287095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0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32.03</c:v>
                </c:pt>
                <c:pt idx="1">
                  <c:v>59.56</c:v>
                </c:pt>
                <c:pt idx="2">
                  <c:v>438.83</c:v>
                </c:pt>
                <c:pt idx="3">
                  <c:v>408.04</c:v>
                </c:pt>
                <c:pt idx="4">
                  <c:v>380.84</c:v>
                </c:pt>
              </c:numCache>
            </c:numRef>
          </c:val>
          <c:extLst xmlns:c16r2="http://schemas.microsoft.com/office/drawing/2015/06/chart">
            <c:ext xmlns:c16="http://schemas.microsoft.com/office/drawing/2014/chart" uri="{C3380CC4-5D6E-409C-BE32-E72D297353CC}">
              <c16:uniqueId val="{00000000-BF6A-4571-8A07-7CFF6452AE3F}"/>
            </c:ext>
          </c:extLst>
        </c:ser>
        <c:dLbls>
          <c:showLegendKey val="0"/>
          <c:showVal val="0"/>
          <c:showCatName val="0"/>
          <c:showSerName val="0"/>
          <c:showPercent val="0"/>
          <c:showBubbleSize val="0"/>
        </c:dLbls>
        <c:gapWidth val="150"/>
        <c:axId val="287096992"/>
        <c:axId val="28709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BF6A-4571-8A07-7CFF6452AE3F}"/>
            </c:ext>
          </c:extLst>
        </c:ser>
        <c:dLbls>
          <c:showLegendKey val="0"/>
          <c:showVal val="0"/>
          <c:showCatName val="0"/>
          <c:showSerName val="0"/>
          <c:showPercent val="0"/>
          <c:showBubbleSize val="0"/>
        </c:dLbls>
        <c:marker val="1"/>
        <c:smooth val="0"/>
        <c:axId val="287096992"/>
        <c:axId val="287098952"/>
      </c:lineChart>
      <c:dateAx>
        <c:axId val="287096992"/>
        <c:scaling>
          <c:orientation val="minMax"/>
        </c:scaling>
        <c:delete val="1"/>
        <c:axPos val="b"/>
        <c:numFmt formatCode="&quot;H&quot;yy" sourceLinked="1"/>
        <c:majorTickMark val="none"/>
        <c:minorTickMark val="none"/>
        <c:tickLblPos val="none"/>
        <c:crossAx val="287098952"/>
        <c:crosses val="autoZero"/>
        <c:auto val="1"/>
        <c:lblOffset val="100"/>
        <c:baseTimeUnit val="years"/>
      </c:dateAx>
      <c:valAx>
        <c:axId val="287098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0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125.2</c:v>
                </c:pt>
                <c:pt idx="1">
                  <c:v>124.28</c:v>
                </c:pt>
                <c:pt idx="2">
                  <c:v>114.81</c:v>
                </c:pt>
                <c:pt idx="3">
                  <c:v>110.67</c:v>
                </c:pt>
                <c:pt idx="4">
                  <c:v>107.53</c:v>
                </c:pt>
              </c:numCache>
            </c:numRef>
          </c:val>
          <c:extLst xmlns:c16r2="http://schemas.microsoft.com/office/drawing/2015/06/chart">
            <c:ext xmlns:c16="http://schemas.microsoft.com/office/drawing/2014/chart" uri="{C3380CC4-5D6E-409C-BE32-E72D297353CC}">
              <c16:uniqueId val="{00000000-F27A-4B9A-B5BB-05D085EA1F89}"/>
            </c:ext>
          </c:extLst>
        </c:ser>
        <c:dLbls>
          <c:showLegendKey val="0"/>
          <c:showVal val="0"/>
          <c:showCatName val="0"/>
          <c:showSerName val="0"/>
          <c:showPercent val="0"/>
          <c:showBubbleSize val="0"/>
        </c:dLbls>
        <c:gapWidth val="150"/>
        <c:axId val="287098560"/>
        <c:axId val="28709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F27A-4B9A-B5BB-05D085EA1F89}"/>
            </c:ext>
          </c:extLst>
        </c:ser>
        <c:dLbls>
          <c:showLegendKey val="0"/>
          <c:showVal val="0"/>
          <c:showCatName val="0"/>
          <c:showSerName val="0"/>
          <c:showPercent val="0"/>
          <c:showBubbleSize val="0"/>
        </c:dLbls>
        <c:marker val="1"/>
        <c:smooth val="0"/>
        <c:axId val="287098560"/>
        <c:axId val="287096208"/>
      </c:lineChart>
      <c:dateAx>
        <c:axId val="287098560"/>
        <c:scaling>
          <c:orientation val="minMax"/>
        </c:scaling>
        <c:delete val="1"/>
        <c:axPos val="b"/>
        <c:numFmt formatCode="&quot;H&quot;yy" sourceLinked="1"/>
        <c:majorTickMark val="none"/>
        <c:minorTickMark val="none"/>
        <c:tickLblPos val="none"/>
        <c:crossAx val="287096208"/>
        <c:crosses val="autoZero"/>
        <c:auto val="1"/>
        <c:lblOffset val="100"/>
        <c:baseTimeUnit val="years"/>
      </c:dateAx>
      <c:valAx>
        <c:axId val="28709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126.32</c:v>
                </c:pt>
                <c:pt idx="1">
                  <c:v>126.38</c:v>
                </c:pt>
                <c:pt idx="2">
                  <c:v>146.75</c:v>
                </c:pt>
                <c:pt idx="3">
                  <c:v>151.41999999999999</c:v>
                </c:pt>
                <c:pt idx="4">
                  <c:v>159.19999999999999</c:v>
                </c:pt>
              </c:numCache>
            </c:numRef>
          </c:val>
          <c:extLst xmlns:c16r2="http://schemas.microsoft.com/office/drawing/2015/06/chart">
            <c:ext xmlns:c16="http://schemas.microsoft.com/office/drawing/2014/chart" uri="{C3380CC4-5D6E-409C-BE32-E72D297353CC}">
              <c16:uniqueId val="{00000000-46B7-4D93-AD32-9970FB7D4C4C}"/>
            </c:ext>
          </c:extLst>
        </c:ser>
        <c:dLbls>
          <c:showLegendKey val="0"/>
          <c:showVal val="0"/>
          <c:showCatName val="0"/>
          <c:showSerName val="0"/>
          <c:showPercent val="0"/>
          <c:showBubbleSize val="0"/>
        </c:dLbls>
        <c:gapWidth val="150"/>
        <c:axId val="287099736"/>
        <c:axId val="2870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46B7-4D93-AD32-9970FB7D4C4C}"/>
            </c:ext>
          </c:extLst>
        </c:ser>
        <c:dLbls>
          <c:showLegendKey val="0"/>
          <c:showVal val="0"/>
          <c:showCatName val="0"/>
          <c:showSerName val="0"/>
          <c:showPercent val="0"/>
          <c:showBubbleSize val="0"/>
        </c:dLbls>
        <c:marker val="1"/>
        <c:smooth val="0"/>
        <c:axId val="287099736"/>
        <c:axId val="287093856"/>
      </c:lineChart>
      <c:dateAx>
        <c:axId val="287099736"/>
        <c:scaling>
          <c:orientation val="minMax"/>
        </c:scaling>
        <c:delete val="1"/>
        <c:axPos val="b"/>
        <c:numFmt formatCode="&quot;H&quot;yy" sourceLinked="1"/>
        <c:majorTickMark val="none"/>
        <c:minorTickMark val="none"/>
        <c:tickLblPos val="none"/>
        <c:crossAx val="287093856"/>
        <c:crosses val="autoZero"/>
        <c:auto val="1"/>
        <c:lblOffset val="100"/>
        <c:baseTimeUnit val="years"/>
      </c:dateAx>
      <c:valAx>
        <c:axId val="2870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9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石川町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15063</v>
      </c>
      <c r="AM8" s="61"/>
      <c r="AN8" s="61"/>
      <c r="AO8" s="61"/>
      <c r="AP8" s="61"/>
      <c r="AQ8" s="61"/>
      <c r="AR8" s="61"/>
      <c r="AS8" s="61"/>
      <c r="AT8" s="52">
        <f>データ!$S$6</f>
        <v>115.71</v>
      </c>
      <c r="AU8" s="53"/>
      <c r="AV8" s="53"/>
      <c r="AW8" s="53"/>
      <c r="AX8" s="53"/>
      <c r="AY8" s="53"/>
      <c r="AZ8" s="53"/>
      <c r="BA8" s="53"/>
      <c r="BB8" s="54">
        <f>データ!$T$6</f>
        <v>130.18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73.8</v>
      </c>
      <c r="J10" s="53"/>
      <c r="K10" s="53"/>
      <c r="L10" s="53"/>
      <c r="M10" s="53"/>
      <c r="N10" s="53"/>
      <c r="O10" s="64"/>
      <c r="P10" s="54">
        <f>データ!$P$6</f>
        <v>74.69</v>
      </c>
      <c r="Q10" s="54"/>
      <c r="R10" s="54"/>
      <c r="S10" s="54"/>
      <c r="T10" s="54"/>
      <c r="U10" s="54"/>
      <c r="V10" s="54"/>
      <c r="W10" s="61">
        <f>データ!$Q$6</f>
        <v>3881</v>
      </c>
      <c r="X10" s="61"/>
      <c r="Y10" s="61"/>
      <c r="Z10" s="61"/>
      <c r="AA10" s="61"/>
      <c r="AB10" s="61"/>
      <c r="AC10" s="61"/>
      <c r="AD10" s="2"/>
      <c r="AE10" s="2"/>
      <c r="AF10" s="2"/>
      <c r="AG10" s="2"/>
      <c r="AH10" s="4"/>
      <c r="AI10" s="4"/>
      <c r="AJ10" s="4"/>
      <c r="AK10" s="4"/>
      <c r="AL10" s="61">
        <f>データ!$U$6</f>
        <v>11121</v>
      </c>
      <c r="AM10" s="61"/>
      <c r="AN10" s="61"/>
      <c r="AO10" s="61"/>
      <c r="AP10" s="61"/>
      <c r="AQ10" s="61"/>
      <c r="AR10" s="61"/>
      <c r="AS10" s="61"/>
      <c r="AT10" s="52">
        <f>データ!$V$6</f>
        <v>40.200000000000003</v>
      </c>
      <c r="AU10" s="53"/>
      <c r="AV10" s="53"/>
      <c r="AW10" s="53"/>
      <c r="AX10" s="53"/>
      <c r="AY10" s="53"/>
      <c r="AZ10" s="53"/>
      <c r="BA10" s="53"/>
      <c r="BB10" s="54">
        <f>データ!$W$6</f>
        <v>276.64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YS+BxJdu+KYzcBuywctR82t8omui61rPo1APmZzlVt78VlR04+leIy6QiKAnGP0UfFW8O4mZUdi8hguiND9ig==" saltValue="r2Va6V+o1h0V5hna9Gl7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75019</v>
      </c>
      <c r="D6" s="34">
        <f t="shared" si="3"/>
        <v>46</v>
      </c>
      <c r="E6" s="34">
        <f t="shared" si="3"/>
        <v>1</v>
      </c>
      <c r="F6" s="34">
        <f t="shared" si="3"/>
        <v>0</v>
      </c>
      <c r="G6" s="34">
        <f t="shared" si="3"/>
        <v>1</v>
      </c>
      <c r="H6" s="34" t="str">
        <f t="shared" si="3"/>
        <v>福島県　石川町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73.8</v>
      </c>
      <c r="P6" s="35">
        <f t="shared" si="3"/>
        <v>74.69</v>
      </c>
      <c r="Q6" s="35">
        <f t="shared" si="3"/>
        <v>3881</v>
      </c>
      <c r="R6" s="35">
        <f t="shared" si="3"/>
        <v>15063</v>
      </c>
      <c r="S6" s="35">
        <f t="shared" si="3"/>
        <v>115.71</v>
      </c>
      <c r="T6" s="35">
        <f t="shared" si="3"/>
        <v>130.18</v>
      </c>
      <c r="U6" s="35">
        <f t="shared" si="3"/>
        <v>11121</v>
      </c>
      <c r="V6" s="35">
        <f t="shared" si="3"/>
        <v>40.200000000000003</v>
      </c>
      <c r="W6" s="35">
        <f t="shared" si="3"/>
        <v>276.64</v>
      </c>
      <c r="X6" s="36">
        <f>IF(X7="",NA(),X7)</f>
        <v>126.15</v>
      </c>
      <c r="Y6" s="36">
        <f t="shared" ref="Y6:AG6" si="4">IF(Y7="",NA(),Y7)</f>
        <v>131.36000000000001</v>
      </c>
      <c r="Z6" s="36">
        <f t="shared" si="4"/>
        <v>121.14</v>
      </c>
      <c r="AA6" s="36">
        <f t="shared" si="4"/>
        <v>113.18</v>
      </c>
      <c r="AB6" s="36">
        <f t="shared" si="4"/>
        <v>111.85</v>
      </c>
      <c r="AC6" s="36">
        <f t="shared" si="4"/>
        <v>106.62</v>
      </c>
      <c r="AD6" s="36">
        <f t="shared" si="4"/>
        <v>107.95</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7.31</v>
      </c>
      <c r="AQ6" s="36">
        <f t="shared" si="5"/>
        <v>7.48</v>
      </c>
      <c r="AR6" s="36">
        <f t="shared" si="5"/>
        <v>11.94</v>
      </c>
      <c r="AS6" s="35" t="str">
        <f>IF(AS7="","",IF(AS7="-","【-】","【"&amp;SUBSTITUTE(TEXT(AS7,"#,##0.00"),"-","△")&amp;"】"))</f>
        <v>【1.08】</v>
      </c>
      <c r="AT6" s="36">
        <f>IF(AT7="",NA(),AT7)</f>
        <v>6477.49</v>
      </c>
      <c r="AU6" s="36">
        <f t="shared" ref="AU6:BC6" si="6">IF(AU7="",NA(),AU7)</f>
        <v>7438.98</v>
      </c>
      <c r="AV6" s="36">
        <f t="shared" si="6"/>
        <v>575.35</v>
      </c>
      <c r="AW6" s="36">
        <f t="shared" si="6"/>
        <v>646.92999999999995</v>
      </c>
      <c r="AX6" s="36">
        <f t="shared" si="6"/>
        <v>569.04</v>
      </c>
      <c r="AY6" s="36">
        <f t="shared" si="6"/>
        <v>416.14</v>
      </c>
      <c r="AZ6" s="36">
        <f t="shared" si="6"/>
        <v>371.89</v>
      </c>
      <c r="BA6" s="36">
        <f t="shared" si="6"/>
        <v>355.27</v>
      </c>
      <c r="BB6" s="36">
        <f t="shared" si="6"/>
        <v>359.7</v>
      </c>
      <c r="BC6" s="36">
        <f t="shared" si="6"/>
        <v>362.93</v>
      </c>
      <c r="BD6" s="35" t="str">
        <f>IF(BD7="","",IF(BD7="-","【-】","【"&amp;SUBSTITUTE(TEXT(BD7,"#,##0.00"),"-","△")&amp;"】"))</f>
        <v>【264.97】</v>
      </c>
      <c r="BE6" s="36">
        <f>IF(BE7="",NA(),BE7)</f>
        <v>32.03</v>
      </c>
      <c r="BF6" s="36">
        <f t="shared" ref="BF6:BN6" si="7">IF(BF7="",NA(),BF7)</f>
        <v>59.56</v>
      </c>
      <c r="BG6" s="36">
        <f t="shared" si="7"/>
        <v>438.83</v>
      </c>
      <c r="BH6" s="36">
        <f t="shared" si="7"/>
        <v>408.04</v>
      </c>
      <c r="BI6" s="36">
        <f t="shared" si="7"/>
        <v>380.84</v>
      </c>
      <c r="BJ6" s="36">
        <f t="shared" si="7"/>
        <v>487.22</v>
      </c>
      <c r="BK6" s="36">
        <f t="shared" si="7"/>
        <v>483.11</v>
      </c>
      <c r="BL6" s="36">
        <f t="shared" si="7"/>
        <v>458.27</v>
      </c>
      <c r="BM6" s="36">
        <f t="shared" si="7"/>
        <v>447.01</v>
      </c>
      <c r="BN6" s="36">
        <f t="shared" si="7"/>
        <v>439.05</v>
      </c>
      <c r="BO6" s="35" t="str">
        <f>IF(BO7="","",IF(BO7="-","【-】","【"&amp;SUBSTITUTE(TEXT(BO7,"#,##0.00"),"-","△")&amp;"】"))</f>
        <v>【266.61】</v>
      </c>
      <c r="BP6" s="36">
        <f>IF(BP7="",NA(),BP7)</f>
        <v>125.2</v>
      </c>
      <c r="BQ6" s="36">
        <f t="shared" ref="BQ6:BY6" si="8">IF(BQ7="",NA(),BQ7)</f>
        <v>124.28</v>
      </c>
      <c r="BR6" s="36">
        <f t="shared" si="8"/>
        <v>114.81</v>
      </c>
      <c r="BS6" s="36">
        <f t="shared" si="8"/>
        <v>110.67</v>
      </c>
      <c r="BT6" s="36">
        <f t="shared" si="8"/>
        <v>107.53</v>
      </c>
      <c r="BU6" s="36">
        <f t="shared" si="8"/>
        <v>92.76</v>
      </c>
      <c r="BV6" s="36">
        <f t="shared" si="8"/>
        <v>93.28</v>
      </c>
      <c r="BW6" s="36">
        <f t="shared" si="8"/>
        <v>96.77</v>
      </c>
      <c r="BX6" s="36">
        <f t="shared" si="8"/>
        <v>95.81</v>
      </c>
      <c r="BY6" s="36">
        <f t="shared" si="8"/>
        <v>95.26</v>
      </c>
      <c r="BZ6" s="35" t="str">
        <f>IF(BZ7="","",IF(BZ7="-","【-】","【"&amp;SUBSTITUTE(TEXT(BZ7,"#,##0.00"),"-","△")&amp;"】"))</f>
        <v>【103.24】</v>
      </c>
      <c r="CA6" s="36">
        <f>IF(CA7="",NA(),CA7)</f>
        <v>126.32</v>
      </c>
      <c r="CB6" s="36">
        <f t="shared" ref="CB6:CJ6" si="9">IF(CB7="",NA(),CB7)</f>
        <v>126.38</v>
      </c>
      <c r="CC6" s="36">
        <f t="shared" si="9"/>
        <v>146.75</v>
      </c>
      <c r="CD6" s="36">
        <f t="shared" si="9"/>
        <v>151.41999999999999</v>
      </c>
      <c r="CE6" s="36">
        <f t="shared" si="9"/>
        <v>159.19999999999999</v>
      </c>
      <c r="CF6" s="36">
        <f t="shared" si="9"/>
        <v>208.67</v>
      </c>
      <c r="CG6" s="36">
        <f t="shared" si="9"/>
        <v>208.29</v>
      </c>
      <c r="CH6" s="36">
        <f t="shared" si="9"/>
        <v>187.18</v>
      </c>
      <c r="CI6" s="36">
        <f t="shared" si="9"/>
        <v>189.58</v>
      </c>
      <c r="CJ6" s="36">
        <f t="shared" si="9"/>
        <v>192.82</v>
      </c>
      <c r="CK6" s="35" t="str">
        <f>IF(CK7="","",IF(CK7="-","【-】","【"&amp;SUBSTITUTE(TEXT(CK7,"#,##0.00"),"-","△")&amp;"】"))</f>
        <v>【168.38】</v>
      </c>
      <c r="CL6" s="36">
        <f>IF(CL7="",NA(),CL7)</f>
        <v>77.400000000000006</v>
      </c>
      <c r="CM6" s="36">
        <f t="shared" ref="CM6:CU6" si="10">IF(CM7="",NA(),CM7)</f>
        <v>76.88</v>
      </c>
      <c r="CN6" s="36">
        <f t="shared" si="10"/>
        <v>71.95</v>
      </c>
      <c r="CO6" s="36">
        <f t="shared" si="10"/>
        <v>69.760000000000005</v>
      </c>
      <c r="CP6" s="36">
        <f t="shared" si="10"/>
        <v>70.36</v>
      </c>
      <c r="CQ6" s="36">
        <f t="shared" si="10"/>
        <v>49.08</v>
      </c>
      <c r="CR6" s="36">
        <f t="shared" si="10"/>
        <v>49.32</v>
      </c>
      <c r="CS6" s="36">
        <f t="shared" si="10"/>
        <v>55.88</v>
      </c>
      <c r="CT6" s="36">
        <f t="shared" si="10"/>
        <v>55.22</v>
      </c>
      <c r="CU6" s="36">
        <f t="shared" si="10"/>
        <v>54.05</v>
      </c>
      <c r="CV6" s="35" t="str">
        <f>IF(CV7="","",IF(CV7="-","【-】","【"&amp;SUBSTITUTE(TEXT(CV7,"#,##0.00"),"-","△")&amp;"】"))</f>
        <v>【60.00】</v>
      </c>
      <c r="CW6" s="36">
        <f>IF(CW7="",NA(),CW7)</f>
        <v>76.349999999999994</v>
      </c>
      <c r="CX6" s="36">
        <f t="shared" ref="CX6:DF6" si="11">IF(CX7="",NA(),CX7)</f>
        <v>79.680000000000007</v>
      </c>
      <c r="CY6" s="36">
        <f t="shared" si="11"/>
        <v>80.23</v>
      </c>
      <c r="CZ6" s="36">
        <f t="shared" si="11"/>
        <v>83.34</v>
      </c>
      <c r="DA6" s="36">
        <f t="shared" si="11"/>
        <v>79.92</v>
      </c>
      <c r="DB6" s="36">
        <f t="shared" si="11"/>
        <v>79.3</v>
      </c>
      <c r="DC6" s="36">
        <f t="shared" si="11"/>
        <v>79.34</v>
      </c>
      <c r="DD6" s="36">
        <f t="shared" si="11"/>
        <v>80.989999999999995</v>
      </c>
      <c r="DE6" s="36">
        <f t="shared" si="11"/>
        <v>80.930000000000007</v>
      </c>
      <c r="DF6" s="36">
        <f t="shared" si="11"/>
        <v>80.510000000000005</v>
      </c>
      <c r="DG6" s="35" t="str">
        <f>IF(DG7="","",IF(DG7="-","【-】","【"&amp;SUBSTITUTE(TEXT(DG7,"#,##0.00"),"-","△")&amp;"】"))</f>
        <v>【89.80】</v>
      </c>
      <c r="DH6" s="36">
        <f>IF(DH7="",NA(),DH7)</f>
        <v>50.53</v>
      </c>
      <c r="DI6" s="36">
        <f t="shared" ref="DI6:DQ6" si="12">IF(DI7="",NA(),DI7)</f>
        <v>40.06</v>
      </c>
      <c r="DJ6" s="36">
        <f t="shared" si="12"/>
        <v>44.63</v>
      </c>
      <c r="DK6" s="36">
        <f t="shared" si="12"/>
        <v>46.57</v>
      </c>
      <c r="DL6" s="36">
        <f t="shared" si="12"/>
        <v>48.42</v>
      </c>
      <c r="DM6" s="36">
        <f t="shared" si="12"/>
        <v>47.44</v>
      </c>
      <c r="DN6" s="36">
        <f t="shared" si="12"/>
        <v>48.3</v>
      </c>
      <c r="DO6" s="36">
        <f t="shared" si="12"/>
        <v>46.61</v>
      </c>
      <c r="DP6" s="36">
        <f t="shared" si="12"/>
        <v>47.97</v>
      </c>
      <c r="DQ6" s="36">
        <f t="shared" si="12"/>
        <v>49.12</v>
      </c>
      <c r="DR6" s="35" t="str">
        <f>IF(DR7="","",IF(DR7="-","【-】","【"&amp;SUBSTITUTE(TEXT(DR7,"#,##0.00"),"-","△")&amp;"】"))</f>
        <v>【49.59】</v>
      </c>
      <c r="DS6" s="36">
        <f>IF(DS7="",NA(),DS7)</f>
        <v>10.53</v>
      </c>
      <c r="DT6" s="36">
        <f t="shared" ref="DT6:EB6" si="13">IF(DT7="",NA(),DT7)</f>
        <v>10.53</v>
      </c>
      <c r="DU6" s="36">
        <f t="shared" si="13"/>
        <v>0.95</v>
      </c>
      <c r="DV6" s="36">
        <f t="shared" si="13"/>
        <v>4.8899999999999997</v>
      </c>
      <c r="DW6" s="36">
        <f t="shared" si="13"/>
        <v>4.8899999999999997</v>
      </c>
      <c r="DX6" s="36">
        <f t="shared" si="13"/>
        <v>11.16</v>
      </c>
      <c r="DY6" s="36">
        <f t="shared" si="13"/>
        <v>12.43</v>
      </c>
      <c r="DZ6" s="36">
        <f t="shared" si="13"/>
        <v>10.84</v>
      </c>
      <c r="EA6" s="36">
        <f t="shared" si="13"/>
        <v>15.33</v>
      </c>
      <c r="EB6" s="36">
        <f t="shared" si="13"/>
        <v>16.760000000000002</v>
      </c>
      <c r="EC6" s="35" t="str">
        <f>IF(EC7="","",IF(EC7="-","【-】","【"&amp;SUBSTITUTE(TEXT(EC7,"#,##0.00"),"-","△")&amp;"】"))</f>
        <v>【19.44】</v>
      </c>
      <c r="ED6" s="36">
        <f>IF(ED7="",NA(),ED7)</f>
        <v>0.73</v>
      </c>
      <c r="EE6" s="36">
        <f t="shared" ref="EE6:EM6" si="14">IF(EE7="",NA(),EE7)</f>
        <v>0.52</v>
      </c>
      <c r="EF6" s="35">
        <f t="shared" si="14"/>
        <v>0</v>
      </c>
      <c r="EG6" s="35">
        <f t="shared" si="14"/>
        <v>0</v>
      </c>
      <c r="EH6" s="35">
        <f t="shared" si="14"/>
        <v>0</v>
      </c>
      <c r="EI6" s="36">
        <f t="shared" si="14"/>
        <v>0.65</v>
      </c>
      <c r="EJ6" s="36">
        <f t="shared" si="14"/>
        <v>0.46</v>
      </c>
      <c r="EK6" s="36">
        <f t="shared" si="14"/>
        <v>0.39</v>
      </c>
      <c r="EL6" s="36">
        <f t="shared" si="14"/>
        <v>0.43</v>
      </c>
      <c r="EM6" s="36">
        <f t="shared" si="14"/>
        <v>0.42</v>
      </c>
      <c r="EN6" s="35" t="str">
        <f>IF(EN7="","",IF(EN7="-","【-】","【"&amp;SUBSTITUTE(TEXT(EN7,"#,##0.00"),"-","△")&amp;"】"))</f>
        <v>【0.68】</v>
      </c>
    </row>
    <row r="7" spans="1:144" s="37" customFormat="1" x14ac:dyDescent="0.15">
      <c r="A7" s="29"/>
      <c r="B7" s="38">
        <v>2019</v>
      </c>
      <c r="C7" s="38">
        <v>75019</v>
      </c>
      <c r="D7" s="38">
        <v>46</v>
      </c>
      <c r="E7" s="38">
        <v>1</v>
      </c>
      <c r="F7" s="38">
        <v>0</v>
      </c>
      <c r="G7" s="38">
        <v>1</v>
      </c>
      <c r="H7" s="38" t="s">
        <v>93</v>
      </c>
      <c r="I7" s="38" t="s">
        <v>94</v>
      </c>
      <c r="J7" s="38" t="s">
        <v>95</v>
      </c>
      <c r="K7" s="38" t="s">
        <v>96</v>
      </c>
      <c r="L7" s="38" t="s">
        <v>97</v>
      </c>
      <c r="M7" s="38" t="s">
        <v>98</v>
      </c>
      <c r="N7" s="39" t="s">
        <v>99</v>
      </c>
      <c r="O7" s="39">
        <v>73.8</v>
      </c>
      <c r="P7" s="39">
        <v>74.69</v>
      </c>
      <c r="Q7" s="39">
        <v>3881</v>
      </c>
      <c r="R7" s="39">
        <v>15063</v>
      </c>
      <c r="S7" s="39">
        <v>115.71</v>
      </c>
      <c r="T7" s="39">
        <v>130.18</v>
      </c>
      <c r="U7" s="39">
        <v>11121</v>
      </c>
      <c r="V7" s="39">
        <v>40.200000000000003</v>
      </c>
      <c r="W7" s="39">
        <v>276.64</v>
      </c>
      <c r="X7" s="39">
        <v>126.15</v>
      </c>
      <c r="Y7" s="39">
        <v>131.36000000000001</v>
      </c>
      <c r="Z7" s="39">
        <v>121.14</v>
      </c>
      <c r="AA7" s="39">
        <v>113.18</v>
      </c>
      <c r="AB7" s="39">
        <v>111.85</v>
      </c>
      <c r="AC7" s="39">
        <v>106.62</v>
      </c>
      <c r="AD7" s="39">
        <v>107.95</v>
      </c>
      <c r="AE7" s="39">
        <v>110.02</v>
      </c>
      <c r="AF7" s="39">
        <v>108.76</v>
      </c>
      <c r="AG7" s="39">
        <v>108.46</v>
      </c>
      <c r="AH7" s="39">
        <v>112.01</v>
      </c>
      <c r="AI7" s="39">
        <v>0</v>
      </c>
      <c r="AJ7" s="39">
        <v>0</v>
      </c>
      <c r="AK7" s="39">
        <v>0</v>
      </c>
      <c r="AL7" s="39">
        <v>0</v>
      </c>
      <c r="AM7" s="39">
        <v>0</v>
      </c>
      <c r="AN7" s="39">
        <v>12.59</v>
      </c>
      <c r="AO7" s="39">
        <v>12.44</v>
      </c>
      <c r="AP7" s="39">
        <v>7.31</v>
      </c>
      <c r="AQ7" s="39">
        <v>7.48</v>
      </c>
      <c r="AR7" s="39">
        <v>11.94</v>
      </c>
      <c r="AS7" s="39">
        <v>1.08</v>
      </c>
      <c r="AT7" s="39">
        <v>6477.49</v>
      </c>
      <c r="AU7" s="39">
        <v>7438.98</v>
      </c>
      <c r="AV7" s="39">
        <v>575.35</v>
      </c>
      <c r="AW7" s="39">
        <v>646.92999999999995</v>
      </c>
      <c r="AX7" s="39">
        <v>569.04</v>
      </c>
      <c r="AY7" s="39">
        <v>416.14</v>
      </c>
      <c r="AZ7" s="39">
        <v>371.89</v>
      </c>
      <c r="BA7" s="39">
        <v>355.27</v>
      </c>
      <c r="BB7" s="39">
        <v>359.7</v>
      </c>
      <c r="BC7" s="39">
        <v>362.93</v>
      </c>
      <c r="BD7" s="39">
        <v>264.97000000000003</v>
      </c>
      <c r="BE7" s="39">
        <v>32.03</v>
      </c>
      <c r="BF7" s="39">
        <v>59.56</v>
      </c>
      <c r="BG7" s="39">
        <v>438.83</v>
      </c>
      <c r="BH7" s="39">
        <v>408.04</v>
      </c>
      <c r="BI7" s="39">
        <v>380.84</v>
      </c>
      <c r="BJ7" s="39">
        <v>487.22</v>
      </c>
      <c r="BK7" s="39">
        <v>483.11</v>
      </c>
      <c r="BL7" s="39">
        <v>458.27</v>
      </c>
      <c r="BM7" s="39">
        <v>447.01</v>
      </c>
      <c r="BN7" s="39">
        <v>439.05</v>
      </c>
      <c r="BO7" s="39">
        <v>266.61</v>
      </c>
      <c r="BP7" s="39">
        <v>125.2</v>
      </c>
      <c r="BQ7" s="39">
        <v>124.28</v>
      </c>
      <c r="BR7" s="39">
        <v>114.81</v>
      </c>
      <c r="BS7" s="39">
        <v>110.67</v>
      </c>
      <c r="BT7" s="39">
        <v>107.53</v>
      </c>
      <c r="BU7" s="39">
        <v>92.76</v>
      </c>
      <c r="BV7" s="39">
        <v>93.28</v>
      </c>
      <c r="BW7" s="39">
        <v>96.77</v>
      </c>
      <c r="BX7" s="39">
        <v>95.81</v>
      </c>
      <c r="BY7" s="39">
        <v>95.26</v>
      </c>
      <c r="BZ7" s="39">
        <v>103.24</v>
      </c>
      <c r="CA7" s="39">
        <v>126.32</v>
      </c>
      <c r="CB7" s="39">
        <v>126.38</v>
      </c>
      <c r="CC7" s="39">
        <v>146.75</v>
      </c>
      <c r="CD7" s="39">
        <v>151.41999999999999</v>
      </c>
      <c r="CE7" s="39">
        <v>159.19999999999999</v>
      </c>
      <c r="CF7" s="39">
        <v>208.67</v>
      </c>
      <c r="CG7" s="39">
        <v>208.29</v>
      </c>
      <c r="CH7" s="39">
        <v>187.18</v>
      </c>
      <c r="CI7" s="39">
        <v>189.58</v>
      </c>
      <c r="CJ7" s="39">
        <v>192.82</v>
      </c>
      <c r="CK7" s="39">
        <v>168.38</v>
      </c>
      <c r="CL7" s="39">
        <v>77.400000000000006</v>
      </c>
      <c r="CM7" s="39">
        <v>76.88</v>
      </c>
      <c r="CN7" s="39">
        <v>71.95</v>
      </c>
      <c r="CO7" s="39">
        <v>69.760000000000005</v>
      </c>
      <c r="CP7" s="39">
        <v>70.36</v>
      </c>
      <c r="CQ7" s="39">
        <v>49.08</v>
      </c>
      <c r="CR7" s="39">
        <v>49.32</v>
      </c>
      <c r="CS7" s="39">
        <v>55.88</v>
      </c>
      <c r="CT7" s="39">
        <v>55.22</v>
      </c>
      <c r="CU7" s="39">
        <v>54.05</v>
      </c>
      <c r="CV7" s="39">
        <v>60</v>
      </c>
      <c r="CW7" s="39">
        <v>76.349999999999994</v>
      </c>
      <c r="CX7" s="39">
        <v>79.680000000000007</v>
      </c>
      <c r="CY7" s="39">
        <v>80.23</v>
      </c>
      <c r="CZ7" s="39">
        <v>83.34</v>
      </c>
      <c r="DA7" s="39">
        <v>79.92</v>
      </c>
      <c r="DB7" s="39">
        <v>79.3</v>
      </c>
      <c r="DC7" s="39">
        <v>79.34</v>
      </c>
      <c r="DD7" s="39">
        <v>80.989999999999995</v>
      </c>
      <c r="DE7" s="39">
        <v>80.930000000000007</v>
      </c>
      <c r="DF7" s="39">
        <v>80.510000000000005</v>
      </c>
      <c r="DG7" s="39">
        <v>89.8</v>
      </c>
      <c r="DH7" s="39">
        <v>50.53</v>
      </c>
      <c r="DI7" s="39">
        <v>40.06</v>
      </c>
      <c r="DJ7" s="39">
        <v>44.63</v>
      </c>
      <c r="DK7" s="39">
        <v>46.57</v>
      </c>
      <c r="DL7" s="39">
        <v>48.42</v>
      </c>
      <c r="DM7" s="39">
        <v>47.44</v>
      </c>
      <c r="DN7" s="39">
        <v>48.3</v>
      </c>
      <c r="DO7" s="39">
        <v>46.61</v>
      </c>
      <c r="DP7" s="39">
        <v>47.97</v>
      </c>
      <c r="DQ7" s="39">
        <v>49.12</v>
      </c>
      <c r="DR7" s="39">
        <v>49.59</v>
      </c>
      <c r="DS7" s="39">
        <v>10.53</v>
      </c>
      <c r="DT7" s="39">
        <v>10.53</v>
      </c>
      <c r="DU7" s="39">
        <v>0.95</v>
      </c>
      <c r="DV7" s="39">
        <v>4.8899999999999997</v>
      </c>
      <c r="DW7" s="39">
        <v>4.8899999999999997</v>
      </c>
      <c r="DX7" s="39">
        <v>11.16</v>
      </c>
      <c r="DY7" s="39">
        <v>12.43</v>
      </c>
      <c r="DZ7" s="39">
        <v>10.84</v>
      </c>
      <c r="EA7" s="39">
        <v>15.33</v>
      </c>
      <c r="EB7" s="39">
        <v>16.760000000000002</v>
      </c>
      <c r="EC7" s="39">
        <v>19.440000000000001</v>
      </c>
      <c r="ED7" s="39">
        <v>0.73</v>
      </c>
      <c r="EE7" s="39">
        <v>0.52</v>
      </c>
      <c r="EF7" s="39">
        <v>0</v>
      </c>
      <c r="EG7" s="39">
        <v>0</v>
      </c>
      <c r="EH7" s="39">
        <v>0</v>
      </c>
      <c r="EI7" s="39">
        <v>0.65</v>
      </c>
      <c r="EJ7" s="39">
        <v>0.46</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2021-01-15T01:46:27Z</cp:lastPrinted>
  <dcterms:created xsi:type="dcterms:W3CDTF">2020-12-04T02:04:26Z</dcterms:created>
  <dcterms:modified xsi:type="dcterms:W3CDTF">2021-01-15T01:46:29Z</dcterms:modified>
  <cp:category/>
</cp:coreProperties>
</file>