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45.100\共有\02_企画財務課\0202_財務係\18_起債・交付税等\xx 未処理\01_未処理\R030112【照会_市町村財政課1月29日（金）期限】公営企業に係る経営比較分析表(令和元年度決算）の分析等について\03_提出\"/>
    </mc:Choice>
  </mc:AlternateContent>
  <workbookProtection workbookAlgorithmName="SHA-512" workbookHashValue="MulHuKPt8khenbkbWkejLZoR8aqONWhCIPtFICB5P55P29kkJ6tENXtn1XT3NutnmjpzBpnwlt+WDqLCLSNtQQ==" workbookSaltValue="POZUUCXeJmQnmYZiTOZIfA==" workbookSpinCount="100000" lockStructure="1"/>
  <bookViews>
    <workbookView xWindow="0" yWindow="0" windowWidth="19170" windowHeight="113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<sst xmlns="http://schemas.openxmlformats.org/spreadsheetml/2006/main" count="228" uniqueCount="114">
  <si>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</si>
  <si>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</si>
  <si>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</si>
  <si>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</si>
  <si>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</si>
  <si>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</si>
  <si>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</si>
  <si>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</si>
  <si>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</si>
  <si>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</si>
  <si>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</si>
  <si>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</si>
  <si>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</si>
  <si>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</si>
  <si>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</si>
  <si>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</si>
  <si>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</si>
  <si>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</si>
  <si>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</si>
  <si>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</si>
  <si>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</si>
  <si>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</si>
  <si>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</si>
  <si>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</si>
  <si>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</si>
  <si>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</si>
  <si>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</si>
  <si>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</si>
  <si>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</si>
  <si>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</si>
  <si>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</si>
  <si>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</si>
  <si>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</si>
  <si>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</si>
  <si>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</si>
  <si>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</si>
  <si>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</si>
  <si>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</si>
  <si>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</si>
  <si>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</si>
  <si>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</si>
  <si>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</si>
  <si>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</si>
  <si>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</si>
  <si>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</si>
  <si>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</si>
  <si>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</si>
  <si>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</si>
  <si>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</si>
  <si>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</si>
  <si>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</si>
  <si>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</si>
  <si>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</si>
  <si>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</si>
  <si>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</si>
  <si>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</si>
  <si>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</si>
  <si>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</si>
  <si>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</si>
  <si>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</si>
  <si>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</si>
  <si>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</si>
  <si>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</si>
  <si>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</si>
  <si>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</si>
  <si>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</si>
  <si>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</si>
  <si>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</si>
  <si>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</si>
  <si>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</si>
  <si>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</si>
  <si>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</si>
  <si>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</si>
  <si>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</si>
  <si>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</si>
  <si>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</si>
  <si>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</si>
  <si>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</si>
  <si>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</si>
  <si>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</si>
  <si>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</si>
  <si>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</si>
  <si>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</si>
  <si>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</si>
  <si>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</si>
  <si>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</si>
  <si>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</si>
  <si>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</si>
  <si>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</si>
  <si>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</si>
  <si>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</si>
  <si>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</si>
  <si>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</si>
  <si>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</si>
  <si>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</si>
  <si>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</si>
  <si>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</si>
  <si>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</si>
  <si>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</si>
  <si>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</si>
  <si>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</si>
  <si>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</si>
  <si>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</si>
  <si>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</si>
  <si>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</si>
  <si>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</si>
  <si>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</si>
  <si>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</si>
  <si>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</si>
  <si>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</si>
  <si>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</si>
  <si>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第３次拡張事業（昭和53年～昭和62年）で整備した資産が法定耐用年数に近づいたため、有形固定資産減価償却率が高くなっている。
　令和元年度は、舗装本復旧工事が多かったため、管路の更新は小規模だったが、今後も計画的に管路の更新を進めなければならない。</t>
    <rPh sb="1" eb="2">
      <t>ダイ</t>
    </rPh>
    <rPh sb="3" eb="4">
      <t>ジ</t>
    </rPh>
    <rPh sb="4" eb="6">
      <t>カクチョウ</t>
    </rPh>
    <rPh sb="6" eb="8">
      <t>ジギョウ</t>
    </rPh>
    <rPh sb="9" eb="11">
      <t>ショウワ</t>
    </rPh>
    <rPh sb="13" eb="14">
      <t>ネン</t>
    </rPh>
    <rPh sb="15" eb="17">
      <t>ショウワ</t>
    </rPh>
    <rPh sb="19" eb="20">
      <t>ネン</t>
    </rPh>
    <rPh sb="22" eb="24">
      <t>セイビ</t>
    </rPh>
    <rPh sb="26" eb="28">
      <t>シサン</t>
    </rPh>
    <rPh sb="29" eb="31">
      <t>ホウテイ</t>
    </rPh>
    <rPh sb="31" eb="33">
      <t>タイヨウ</t>
    </rPh>
    <rPh sb="33" eb="35">
      <t>ネンスウ</t>
    </rPh>
    <rPh sb="36" eb="37">
      <t>チカ</t>
    </rPh>
    <rPh sb="43" eb="45">
      <t>ユウケイ</t>
    </rPh>
    <rPh sb="45" eb="47">
      <t>コテイ</t>
    </rPh>
    <rPh sb="47" eb="49">
      <t>シサン</t>
    </rPh>
    <rPh sb="49" eb="51">
      <t>ゲンカ</t>
    </rPh>
    <rPh sb="51" eb="53">
      <t>ショウキャク</t>
    </rPh>
    <rPh sb="53" eb="54">
      <t>リツ</t>
    </rPh>
    <rPh sb="55" eb="56">
      <t>タカ</t>
    </rPh>
    <rPh sb="65" eb="67">
      <t>レイワ</t>
    </rPh>
    <rPh sb="67" eb="68">
      <t>ガン</t>
    </rPh>
    <rPh sb="68" eb="70">
      <t>ネンド</t>
    </rPh>
    <rPh sb="72" eb="74">
      <t>ホソウ</t>
    </rPh>
    <rPh sb="74" eb="75">
      <t>ホン</t>
    </rPh>
    <rPh sb="75" eb="77">
      <t>フッキュウ</t>
    </rPh>
    <rPh sb="77" eb="79">
      <t>コウジ</t>
    </rPh>
    <rPh sb="80" eb="81">
      <t>オオ</t>
    </rPh>
    <rPh sb="87" eb="89">
      <t>カンロ</t>
    </rPh>
    <rPh sb="90" eb="92">
      <t>コウシン</t>
    </rPh>
    <rPh sb="93" eb="96">
      <t>ショウキボ</t>
    </rPh>
    <rPh sb="101" eb="103">
      <t>コンゴ</t>
    </rPh>
    <rPh sb="104" eb="107">
      <t>ケイカクテキ</t>
    </rPh>
    <rPh sb="108" eb="110">
      <t>カンロ</t>
    </rPh>
    <rPh sb="111" eb="113">
      <t>コウシン</t>
    </rPh>
    <rPh sb="114" eb="115">
      <t>スス</t>
    </rPh>
    <phoneticPr fontId="4"/>
  </si>
  <si>
    <t>　現在のところ黒字が続いており、経営の健全性については良好といえる。
　しかし、施設や管路の老朽化が進んでおり、優先順位や施設の統廃合等適切な投資規模を予測して計画的な更新事業を行っていかなければならない。
　そのためには多額の費用が必要となるが、人口の減少や節水意識の高まりにより収入の増加は見込めないため、今後も経費の削減に努めるほか、新規の企業債借入や料金改定等の財源確保についても検討が必要である。</t>
    <rPh sb="1" eb="3">
      <t>ゲンザイ</t>
    </rPh>
    <rPh sb="7" eb="9">
      <t>クロジ</t>
    </rPh>
    <rPh sb="10" eb="11">
      <t>ツヅ</t>
    </rPh>
    <rPh sb="16" eb="18">
      <t>ケイエイ</t>
    </rPh>
    <rPh sb="19" eb="22">
      <t>ケンゼンセイ</t>
    </rPh>
    <rPh sb="27" eb="29">
      <t>リョウコウ</t>
    </rPh>
    <rPh sb="40" eb="42">
      <t>シセツ</t>
    </rPh>
    <rPh sb="43" eb="45">
      <t>カンロ</t>
    </rPh>
    <rPh sb="46" eb="49">
      <t>ロウキュウカ</t>
    </rPh>
    <rPh sb="50" eb="51">
      <t>スス</t>
    </rPh>
    <rPh sb="56" eb="58">
      <t>ユウセン</t>
    </rPh>
    <rPh sb="58" eb="60">
      <t>ジュンイ</t>
    </rPh>
    <rPh sb="61" eb="63">
      <t>シセツ</t>
    </rPh>
    <rPh sb="64" eb="67">
      <t>トウハイゴウ</t>
    </rPh>
    <rPh sb="67" eb="68">
      <t>トウ</t>
    </rPh>
    <rPh sb="68" eb="70">
      <t>テキセツ</t>
    </rPh>
    <rPh sb="71" eb="73">
      <t>トウシ</t>
    </rPh>
    <rPh sb="73" eb="75">
      <t>キボ</t>
    </rPh>
    <rPh sb="76" eb="78">
      <t>ヨソク</t>
    </rPh>
    <rPh sb="80" eb="83">
      <t>ケイカクテキ</t>
    </rPh>
    <rPh sb="84" eb="86">
      <t>コウシン</t>
    </rPh>
    <rPh sb="86" eb="88">
      <t>ジギョウ</t>
    </rPh>
    <rPh sb="89" eb="90">
      <t>オコナ</t>
    </rPh>
    <rPh sb="111" eb="113">
      <t>タガク</t>
    </rPh>
    <rPh sb="114" eb="116">
      <t>ヒヨウ</t>
    </rPh>
    <rPh sb="117" eb="119">
      <t>ヒツヨウ</t>
    </rPh>
    <rPh sb="124" eb="126">
      <t>ジンコウ</t>
    </rPh>
    <rPh sb="127" eb="129">
      <t>ゲンショウ</t>
    </rPh>
    <rPh sb="130" eb="132">
      <t>セッスイ</t>
    </rPh>
    <rPh sb="132" eb="134">
      <t>イシキ</t>
    </rPh>
    <rPh sb="135" eb="136">
      <t>タカ</t>
    </rPh>
    <rPh sb="141" eb="143">
      <t>シュウニュウ</t>
    </rPh>
    <rPh sb="144" eb="146">
      <t>ゾウカ</t>
    </rPh>
    <rPh sb="147" eb="149">
      <t>ミコ</t>
    </rPh>
    <rPh sb="155" eb="157">
      <t>コンゴ</t>
    </rPh>
    <rPh sb="158" eb="160">
      <t>ケイヒ</t>
    </rPh>
    <rPh sb="161" eb="163">
      <t>サクゲン</t>
    </rPh>
    <rPh sb="164" eb="165">
      <t>ツト</t>
    </rPh>
    <rPh sb="170" eb="172">
      <t>シンキ</t>
    </rPh>
    <rPh sb="173" eb="175">
      <t>キギョウ</t>
    </rPh>
    <rPh sb="175" eb="176">
      <t>サイ</t>
    </rPh>
    <rPh sb="176" eb="178">
      <t>カリイレ</t>
    </rPh>
    <rPh sb="179" eb="181">
      <t>リョウキン</t>
    </rPh>
    <rPh sb="181" eb="183">
      <t>カイテイ</t>
    </rPh>
    <rPh sb="183" eb="184">
      <t>トウ</t>
    </rPh>
    <rPh sb="185" eb="187">
      <t>ザイゲン</t>
    </rPh>
    <rPh sb="187" eb="189">
      <t>カクホ</t>
    </rPh>
    <rPh sb="194" eb="196">
      <t>ケントウ</t>
    </rPh>
    <rPh sb="197" eb="199">
      <t>ヒツヨウ</t>
    </rPh>
    <phoneticPr fontId="4"/>
  </si>
  <si>
    <t xml:space="preserve"> 経営収支率、流動比率、料金回収率とも100％を超えており、累積欠損もなく、経営は黒字となっている。
　企業債残高比率については、ここ数年新たな企業債の借入を行っていないため類似団体平均値の二分の一以下と低く、企業債残高の割合は少ない。
　効率性については、水源から配水池までの導水管に大規模な漏水があったこと等により、施設利用率は、類似団体平均値を大きく下回った。</t>
    <rPh sb="1" eb="3">
      <t>ケイエイ</t>
    </rPh>
    <rPh sb="3" eb="5">
      <t>シュウシ</t>
    </rPh>
    <rPh sb="5" eb="6">
      <t>リツ</t>
    </rPh>
    <rPh sb="7" eb="9">
      <t>リュウドウ</t>
    </rPh>
    <rPh sb="9" eb="11">
      <t>ヒリツ</t>
    </rPh>
    <rPh sb="12" eb="14">
      <t>リョウキン</t>
    </rPh>
    <rPh sb="14" eb="16">
      <t>カイシュウ</t>
    </rPh>
    <rPh sb="16" eb="17">
      <t>リツ</t>
    </rPh>
    <rPh sb="24" eb="25">
      <t>コ</t>
    </rPh>
    <rPh sb="30" eb="32">
      <t>ルイセキ</t>
    </rPh>
    <rPh sb="32" eb="34">
      <t>ケッソン</t>
    </rPh>
    <rPh sb="38" eb="40">
      <t>ケイエイ</t>
    </rPh>
    <rPh sb="41" eb="43">
      <t>クロジ</t>
    </rPh>
    <rPh sb="52" eb="54">
      <t>キギョウ</t>
    </rPh>
    <rPh sb="54" eb="55">
      <t>サイ</t>
    </rPh>
    <rPh sb="55" eb="57">
      <t>ザンダカ</t>
    </rPh>
    <rPh sb="57" eb="59">
      <t>ヒリツ</t>
    </rPh>
    <rPh sb="67" eb="69">
      <t>スウネン</t>
    </rPh>
    <rPh sb="69" eb="70">
      <t>アラ</t>
    </rPh>
    <rPh sb="72" eb="74">
      <t>キギョウ</t>
    </rPh>
    <rPh sb="74" eb="75">
      <t>サイ</t>
    </rPh>
    <rPh sb="76" eb="78">
      <t>カリイレ</t>
    </rPh>
    <rPh sb="79" eb="80">
      <t>オコナ</t>
    </rPh>
    <rPh sb="87" eb="89">
      <t>ルイジ</t>
    </rPh>
    <rPh sb="89" eb="91">
      <t>ダンタイ</t>
    </rPh>
    <rPh sb="91" eb="94">
      <t>ヘイキンチ</t>
    </rPh>
    <rPh sb="95" eb="96">
      <t>ニ</t>
    </rPh>
    <rPh sb="96" eb="97">
      <t>ブン</t>
    </rPh>
    <rPh sb="98" eb="99">
      <t>イチ</t>
    </rPh>
    <rPh sb="99" eb="101">
      <t>イカ</t>
    </rPh>
    <rPh sb="102" eb="103">
      <t>ヒク</t>
    </rPh>
    <rPh sb="105" eb="107">
      <t>キギョウ</t>
    </rPh>
    <rPh sb="107" eb="108">
      <t>サイ</t>
    </rPh>
    <rPh sb="108" eb="110">
      <t>ザンダカ</t>
    </rPh>
    <rPh sb="111" eb="113">
      <t>ワリアイ</t>
    </rPh>
    <rPh sb="114" eb="115">
      <t>スク</t>
    </rPh>
    <rPh sb="120" eb="123">
      <t>コウリツセイ</t>
    </rPh>
    <rPh sb="129" eb="131">
      <t>スイゲン</t>
    </rPh>
    <rPh sb="133" eb="136">
      <t>ハイスイチ</t>
    </rPh>
    <rPh sb="139" eb="141">
      <t>ドウスイ</t>
    </rPh>
    <rPh sb="141" eb="142">
      <t>カン</t>
    </rPh>
    <rPh sb="143" eb="146">
      <t>ダイキボ</t>
    </rPh>
    <rPh sb="147" eb="149">
      <t>ロウスイ</t>
    </rPh>
    <rPh sb="155" eb="156">
      <t>トウ</t>
    </rPh>
    <rPh sb="160" eb="162">
      <t>シセツ</t>
    </rPh>
    <rPh sb="162" eb="164">
      <t>リヨウ</t>
    </rPh>
    <rPh sb="164" eb="165">
      <t>リツ</t>
    </rPh>
    <rPh sb="167" eb="169">
      <t>ルイジ</t>
    </rPh>
    <rPh sb="169" eb="171">
      <t>ダンタイ</t>
    </rPh>
    <rPh sb="171" eb="173">
      <t>ヘイキン</t>
    </rPh>
    <rPh sb="173" eb="174">
      <t>チ</t>
    </rPh>
    <rPh sb="175" eb="176">
      <t>オオ</t>
    </rPh>
    <rPh sb="178" eb="18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</si>
</sst>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0.25</c:v>
                </c:pt>
                <c:pt idx="1">
                  <c:v>0.03</c:v>
                </c:pt>
                <c:pt idx="2">
                  <c:v>0.44</c:v>
                </c:pt>
                <c:pt idx="3">
                  <c:v>1.1299999999999999</c:v>
                </c:pt>
                <c:pt idx="4" formatCode="#,##0.00;&quot;△&quot;#,##0.00">
                  <c:v>0</c:v>
                </c:pt>
              </c:numCache>
            </c:numRef>
          </c:val>
          <c:extLst>
            <c:ext xmlns:c16="http://schemas.microsoft.com/office/drawing/2014/chart" uri="{C3380CC4-5D6E-409C-BE32-E72D297353CC}">
              <c16:uniqueId val="{00000000-88E1-487A-87CD-E301D2BC13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88E1-487A-87CD-E301D2BC13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42.66</c:v>
                </c:pt>
                <c:pt idx="1">
                  <c:v>58.17</c:v>
                </c:pt>
                <c:pt idx="2">
                  <c:v>58.88</c:v>
                </c:pt>
                <c:pt idx="3">
                  <c:v>31.19</c:v>
                </c:pt>
                <c:pt idx="4">
                  <c:v>30.51</c:v>
                </c:pt>
              </c:numCache>
            </c:numRef>
          </c:val>
          <c:extLst>
            <c:ext xmlns:c16="http://schemas.microsoft.com/office/drawing/2014/chart" uri="{C3380CC4-5D6E-409C-BE32-E72D297353CC}">
              <c16:uniqueId val="{00000000-F099-4ED6-8550-C9B98774EE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F099-4ED6-8550-C9B98774EE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80.52</c:v>
                </c:pt>
                <c:pt idx="1">
                  <c:v>80.540000000000006</c:v>
                </c:pt>
                <c:pt idx="2">
                  <c:v>80.91</c:v>
                </c:pt>
                <c:pt idx="3">
                  <c:v>82.29</c:v>
                </c:pt>
                <c:pt idx="4">
                  <c:v>80.61</c:v>
                </c:pt>
              </c:numCache>
            </c:numRef>
          </c:val>
          <c:extLst>
            <c:ext xmlns:c16="http://schemas.microsoft.com/office/drawing/2014/chart" uri="{C3380CC4-5D6E-409C-BE32-E72D297353CC}">
              <c16:uniqueId val="{00000000-A2A4-436F-B94A-B089273491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A2A4-436F-B94A-B089273491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114.81</c:v>
                </c:pt>
                <c:pt idx="1">
                  <c:v>114.86</c:v>
                </c:pt>
                <c:pt idx="2">
                  <c:v>114.6</c:v>
                </c:pt>
                <c:pt idx="3">
                  <c:v>112.96</c:v>
                </c:pt>
                <c:pt idx="4">
                  <c:v>111.36</c:v>
                </c:pt>
              </c:numCache>
            </c:numRef>
          </c:val>
          <c:extLst>
            <c:ext xmlns:c16="http://schemas.microsoft.com/office/drawing/2014/chart" uri="{C3380CC4-5D6E-409C-BE32-E72D297353CC}">
              <c16:uniqueId val="{00000000-D8DF-4EF8-92AA-3FF3749F03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D8DF-4EF8-92AA-3FF3749F03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53.86</c:v>
                </c:pt>
                <c:pt idx="1">
                  <c:v>55.37</c:v>
                </c:pt>
                <c:pt idx="2">
                  <c:v>56.83</c:v>
                </c:pt>
                <c:pt idx="3">
                  <c:v>57.78</c:v>
                </c:pt>
                <c:pt idx="4">
                  <c:v>58.83</c:v>
                </c:pt>
              </c:numCache>
            </c:numRef>
          </c:val>
          <c:extLst>
            <c:ext xmlns:c16="http://schemas.microsoft.com/office/drawing/2014/chart" uri="{C3380CC4-5D6E-409C-BE32-E72D297353CC}">
              <c16:uniqueId val="{00000000-9CA9-4E66-98FB-69FB421044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9CA9-4E66-98FB-69FB421044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21.93</c:v>
                </c:pt>
                <c:pt idx="1">
                  <c:v>35.14</c:v>
                </c:pt>
                <c:pt idx="2">
                  <c:v>35.020000000000003</c:v>
                </c:pt>
                <c:pt idx="3">
                  <c:v>33.25</c:v>
                </c:pt>
                <c:pt idx="4">
                  <c:v>33.22</c:v>
                </c:pt>
              </c:numCache>
            </c:numRef>
          </c:val>
          <c:extLst>
            <c:ext xmlns:c16="http://schemas.microsoft.com/office/drawing/2014/chart" uri="{C3380CC4-5D6E-409C-BE32-E72D297353CC}">
              <c16:uniqueId val="{00000000-8007-48DB-8B0A-860641F94D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8007-48DB-8B0A-860641F94D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54-4E05-955E-B241ECFC65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D454-4E05-955E-B241ECFC65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828.87</c:v>
                </c:pt>
                <c:pt idx="1">
                  <c:v>1041.0999999999999</c:v>
                </c:pt>
                <c:pt idx="2">
                  <c:v>820.48</c:v>
                </c:pt>
                <c:pt idx="3">
                  <c:v>1152.19</c:v>
                </c:pt>
                <c:pt idx="4">
                  <c:v>751.7</c:v>
                </c:pt>
              </c:numCache>
            </c:numRef>
          </c:val>
          <c:extLst>
            <c:ext xmlns:c16="http://schemas.microsoft.com/office/drawing/2014/chart" uri="{C3380CC4-5D6E-409C-BE32-E72D297353CC}">
              <c16:uniqueId val="{00000000-B713-45F5-98D8-04BA4D0537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B713-45F5-98D8-04BA4D0537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201.67</c:v>
                </c:pt>
                <c:pt idx="1">
                  <c:v>193.07</c:v>
                </c:pt>
                <c:pt idx="2">
                  <c:v>176.45</c:v>
                </c:pt>
                <c:pt idx="3">
                  <c:v>168.71</c:v>
                </c:pt>
                <c:pt idx="4">
                  <c:v>157.51</c:v>
                </c:pt>
              </c:numCache>
            </c:numRef>
          </c:val>
          <c:extLst>
            <c:ext xmlns:c16="http://schemas.microsoft.com/office/drawing/2014/chart" uri="{C3380CC4-5D6E-409C-BE32-E72D297353CC}">
              <c16:uniqueId val="{00000000-CD64-48AB-87AB-3FFB270A6C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CD64-48AB-87AB-3FFB270A6C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111.16</c:v>
                </c:pt>
                <c:pt idx="1">
                  <c:v>110.86</c:v>
                </c:pt>
                <c:pt idx="2">
                  <c:v>110.09</c:v>
                </c:pt>
                <c:pt idx="3">
                  <c:v>107.2</c:v>
                </c:pt>
                <c:pt idx="4">
                  <c:v>106.34</c:v>
                </c:pt>
              </c:numCache>
            </c:numRef>
          </c:val>
          <c:extLst>
            <c:ext xmlns:c16="http://schemas.microsoft.com/office/drawing/2014/chart" uri="{C3380CC4-5D6E-409C-BE32-E72D297353CC}">
              <c16:uniqueId val="{00000000-1AC5-4349-9C4A-4E3604AC7D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1AC5-4349-9C4A-4E3604AC7D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147.96</c:v>
                </c:pt>
                <c:pt idx="1">
                  <c:v>148.82</c:v>
                </c:pt>
                <c:pt idx="2">
                  <c:v>149.15</c:v>
                </c:pt>
                <c:pt idx="3">
                  <c:v>154.43</c:v>
                </c:pt>
                <c:pt idx="4">
                  <c:v>157.34</c:v>
                </c:pt>
              </c:numCache>
            </c:numRef>
          </c:val>
          <c:extLst>
            <c:ext xmlns:c16="http://schemas.microsoft.com/office/drawing/2014/chart" uri="{C3380CC4-5D6E-409C-BE32-E72D297353CC}">
              <c16:uniqueId val="{00000000-2E4D-418D-A4B5-973971F261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2E4D-418D-A4B5-973971F261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猪苗代町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13951</v>
      </c>
      <c r="AM8" s="71"/>
      <c r="AN8" s="71"/>
      <c r="AO8" s="71"/>
      <c r="AP8" s="71"/>
      <c r="AQ8" s="71"/>
      <c r="AR8" s="71"/>
      <c r="AS8" s="71"/>
      <c r="AT8" s="67">
        <f>データ!$S$6</f>
        <v>394.85</v>
      </c>
      <c r="AU8" s="68"/>
      <c r="AV8" s="68"/>
      <c r="AW8" s="68"/>
      <c r="AX8" s="68"/>
      <c r="AY8" s="68"/>
      <c r="AZ8" s="68"/>
      <c r="BA8" s="68"/>
      <c r="BB8" s="70">
        <f>データ!$T$6</f>
        <v>35.33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85.72</v>
      </c>
      <c r="J10" s="68"/>
      <c r="K10" s="68"/>
      <c r="L10" s="68"/>
      <c r="M10" s="68"/>
      <c r="N10" s="68"/>
      <c r="O10" s="69"/>
      <c r="P10" s="70">
        <f>データ!$P$6</f>
        <v>96.82</v>
      </c>
      <c r="Q10" s="70"/>
      <c r="R10" s="70"/>
      <c r="S10" s="70"/>
      <c r="T10" s="70"/>
      <c r="U10" s="70"/>
      <c r="V10" s="70"/>
      <c r="W10" s="71">
        <f>データ!$Q$6</f>
        <v>3080</v>
      </c>
      <c r="X10" s="71"/>
      <c r="Y10" s="71"/>
      <c r="Z10" s="71"/>
      <c r="AA10" s="71"/>
      <c r="AB10" s="71"/>
      <c r="AC10" s="71"/>
      <c r="AD10" s="2"/>
      <c r="AE10" s="2"/>
      <c r="AF10" s="2"/>
      <c r="AG10" s="2"/>
      <c r="AH10" s="4"/>
      <c r="AI10" s="4"/>
      <c r="AJ10" s="4"/>
      <c r="AK10" s="4"/>
      <c r="AL10" s="71">
        <f>データ!$U$6</f>
        <v>13371</v>
      </c>
      <c r="AM10" s="71"/>
      <c r="AN10" s="71"/>
      <c r="AO10" s="71"/>
      <c r="AP10" s="71"/>
      <c r="AQ10" s="71"/>
      <c r="AR10" s="71"/>
      <c r="AS10" s="71"/>
      <c r="AT10" s="67">
        <f>データ!$V$6</f>
        <v>178.53</v>
      </c>
      <c r="AU10" s="68"/>
      <c r="AV10" s="68"/>
      <c r="AW10" s="68"/>
      <c r="AX10" s="68"/>
      <c r="AY10" s="68"/>
      <c r="AZ10" s="68"/>
      <c r="BA10" s="68"/>
      <c r="BB10" s="70">
        <f>データ!$W$6</f>
        <v>74.89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GBbCfaFqqyCcx+hlLvkfPSc9XJkley6QTBwABZlhKFHs+Md6o5bKqk1BSuUQa72bbN/kWhdqLay+YKCufw7DA==" saltValue="9VIAxCQ0Fje81rGv5U2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74080</v>
      </c>
      <c r="D6" s="34">
        <f t="shared" si="3"/>
        <v>46</v>
      </c>
      <c r="E6" s="34">
        <f t="shared" si="3"/>
        <v>1</v>
      </c>
      <c r="F6" s="34">
        <f t="shared" si="3"/>
        <v>0</v>
      </c>
      <c r="G6" s="34">
        <f t="shared" si="3"/>
        <v>1</v>
      </c>
      <c r="H6" s="34" t="str">
        <f t="shared" si="3"/>
        <v>福島県　猪苗代町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85.72</v>
      </c>
      <c r="P6" s="35">
        <f t="shared" si="3"/>
        <v>96.82</v>
      </c>
      <c r="Q6" s="35">
        <f t="shared" si="3"/>
        <v>3080</v>
      </c>
      <c r="R6" s="35">
        <f t="shared" si="3"/>
        <v>13951</v>
      </c>
      <c r="S6" s="35">
        <f t="shared" si="3"/>
        <v>394.85</v>
      </c>
      <c r="T6" s="35">
        <f t="shared" si="3"/>
        <v>35.33</v>
      </c>
      <c r="U6" s="35">
        <f t="shared" si="3"/>
        <v>13371</v>
      </c>
      <c r="V6" s="35">
        <f t="shared" si="3"/>
        <v>178.53</v>
      </c>
      <c r="W6" s="35">
        <f t="shared" si="3"/>
        <v>74.89</v>
      </c>
      <c r="X6" s="36">
        <f>IF(X7="",NA(),X7)</f>
        <v>114.81</v>
      </c>
      <c r="Y6" s="36">
        <f t="shared" ref="Y6:AG6" si="4">IF(Y7="",NA(),Y7)</f>
        <v>114.86</v>
      </c>
      <c r="Z6" s="36">
        <f t="shared" si="4"/>
        <v>114.6</v>
      </c>
      <c r="AA6" s="36">
        <f t="shared" si="4"/>
        <v>112.96</v>
      </c>
      <c r="AB6" s="36">
        <f t="shared" si="4"/>
        <v>111.36</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828.87</v>
      </c>
      <c r="AU6" s="36">
        <f t="shared" ref="AU6:BC6" si="6">IF(AU7="",NA(),AU7)</f>
        <v>1041.0999999999999</v>
      </c>
      <c r="AV6" s="36">
        <f t="shared" si="6"/>
        <v>820.48</v>
      </c>
      <c r="AW6" s="36">
        <f t="shared" si="6"/>
        <v>1152.19</v>
      </c>
      <c r="AX6" s="36">
        <f t="shared" si="6"/>
        <v>751.7</v>
      </c>
      <c r="AY6" s="36">
        <f t="shared" si="6"/>
        <v>398.29</v>
      </c>
      <c r="AZ6" s="36">
        <f t="shared" si="6"/>
        <v>388.67</v>
      </c>
      <c r="BA6" s="36">
        <f t="shared" si="6"/>
        <v>355.27</v>
      </c>
      <c r="BB6" s="36">
        <f t="shared" si="6"/>
        <v>359.7</v>
      </c>
      <c r="BC6" s="36">
        <f t="shared" si="6"/>
        <v>362.93</v>
      </c>
      <c r="BD6" s="35" t="str">
        <f>IF(BD7="","",IF(BD7="-","【-】","【"&amp;SUBSTITUTE(TEXT(BD7,"#,##0.00"),"-","△")&amp;"】"))</f>
        <v>【264.97】</v>
      </c>
      <c r="BE6" s="36">
        <f>IF(BE7="",NA(),BE7)</f>
        <v>201.67</v>
      </c>
      <c r="BF6" s="36">
        <f t="shared" ref="BF6:BN6" si="7">IF(BF7="",NA(),BF7)</f>
        <v>193.07</v>
      </c>
      <c r="BG6" s="36">
        <f t="shared" si="7"/>
        <v>176.45</v>
      </c>
      <c r="BH6" s="36">
        <f t="shared" si="7"/>
        <v>168.71</v>
      </c>
      <c r="BI6" s="36">
        <f t="shared" si="7"/>
        <v>157.51</v>
      </c>
      <c r="BJ6" s="36">
        <f t="shared" si="7"/>
        <v>431</v>
      </c>
      <c r="BK6" s="36">
        <f t="shared" si="7"/>
        <v>422.5</v>
      </c>
      <c r="BL6" s="36">
        <f t="shared" si="7"/>
        <v>458.27</v>
      </c>
      <c r="BM6" s="36">
        <f t="shared" si="7"/>
        <v>447.01</v>
      </c>
      <c r="BN6" s="36">
        <f t="shared" si="7"/>
        <v>439.05</v>
      </c>
      <c r="BO6" s="35" t="str">
        <f>IF(BO7="","",IF(BO7="-","【-】","【"&amp;SUBSTITUTE(TEXT(BO7,"#,##0.00"),"-","△")&amp;"】"))</f>
        <v>【266.61】</v>
      </c>
      <c r="BP6" s="36">
        <f>IF(BP7="",NA(),BP7)</f>
        <v>111.16</v>
      </c>
      <c r="BQ6" s="36">
        <f t="shared" ref="BQ6:BY6" si="8">IF(BQ7="",NA(),BQ7)</f>
        <v>110.86</v>
      </c>
      <c r="BR6" s="36">
        <f t="shared" si="8"/>
        <v>110.09</v>
      </c>
      <c r="BS6" s="36">
        <f t="shared" si="8"/>
        <v>107.2</v>
      </c>
      <c r="BT6" s="36">
        <f t="shared" si="8"/>
        <v>106.34</v>
      </c>
      <c r="BU6" s="36">
        <f t="shared" si="8"/>
        <v>100.82</v>
      </c>
      <c r="BV6" s="36">
        <f t="shared" si="8"/>
        <v>101.64</v>
      </c>
      <c r="BW6" s="36">
        <f t="shared" si="8"/>
        <v>96.77</v>
      </c>
      <c r="BX6" s="36">
        <f t="shared" si="8"/>
        <v>95.81</v>
      </c>
      <c r="BY6" s="36">
        <f t="shared" si="8"/>
        <v>95.26</v>
      </c>
      <c r="BZ6" s="35" t="str">
        <f>IF(BZ7="","",IF(BZ7="-","【-】","【"&amp;SUBSTITUTE(TEXT(BZ7,"#,##0.00"),"-","△")&amp;"】"))</f>
        <v>【103.24】</v>
      </c>
      <c r="CA6" s="36">
        <f>IF(CA7="",NA(),CA7)</f>
        <v>147.96</v>
      </c>
      <c r="CB6" s="36">
        <f t="shared" ref="CB6:CJ6" si="9">IF(CB7="",NA(),CB7)</f>
        <v>148.82</v>
      </c>
      <c r="CC6" s="36">
        <f t="shared" si="9"/>
        <v>149.15</v>
      </c>
      <c r="CD6" s="36">
        <f t="shared" si="9"/>
        <v>154.43</v>
      </c>
      <c r="CE6" s="36">
        <f t="shared" si="9"/>
        <v>157.34</v>
      </c>
      <c r="CF6" s="36">
        <f t="shared" si="9"/>
        <v>179.55</v>
      </c>
      <c r="CG6" s="36">
        <f t="shared" si="9"/>
        <v>179.16</v>
      </c>
      <c r="CH6" s="36">
        <f t="shared" si="9"/>
        <v>187.18</v>
      </c>
      <c r="CI6" s="36">
        <f t="shared" si="9"/>
        <v>189.58</v>
      </c>
      <c r="CJ6" s="36">
        <f t="shared" si="9"/>
        <v>192.82</v>
      </c>
      <c r="CK6" s="35" t="str">
        <f>IF(CK7="","",IF(CK7="-","【-】","【"&amp;SUBSTITUTE(TEXT(CK7,"#,##0.00"),"-","△")&amp;"】"))</f>
        <v>【168.38】</v>
      </c>
      <c r="CL6" s="36">
        <f>IF(CL7="",NA(),CL7)</f>
        <v>42.66</v>
      </c>
      <c r="CM6" s="36">
        <f t="shared" ref="CM6:CU6" si="10">IF(CM7="",NA(),CM7)</f>
        <v>58.17</v>
      </c>
      <c r="CN6" s="36">
        <f t="shared" si="10"/>
        <v>58.88</v>
      </c>
      <c r="CO6" s="36">
        <f t="shared" si="10"/>
        <v>31.19</v>
      </c>
      <c r="CP6" s="36">
        <f t="shared" si="10"/>
        <v>30.51</v>
      </c>
      <c r="CQ6" s="36">
        <f t="shared" si="10"/>
        <v>53.52</v>
      </c>
      <c r="CR6" s="36">
        <f t="shared" si="10"/>
        <v>54.24</v>
      </c>
      <c r="CS6" s="36">
        <f t="shared" si="10"/>
        <v>55.88</v>
      </c>
      <c r="CT6" s="36">
        <f t="shared" si="10"/>
        <v>55.22</v>
      </c>
      <c r="CU6" s="36">
        <f t="shared" si="10"/>
        <v>54.05</v>
      </c>
      <c r="CV6" s="35" t="str">
        <f>IF(CV7="","",IF(CV7="-","【-】","【"&amp;SUBSTITUTE(TEXT(CV7,"#,##0.00"),"-","△")&amp;"】"))</f>
        <v>【60.00】</v>
      </c>
      <c r="CW6" s="36">
        <f>IF(CW7="",NA(),CW7)</f>
        <v>80.52</v>
      </c>
      <c r="CX6" s="36">
        <f t="shared" ref="CX6:DF6" si="11">IF(CX7="",NA(),CX7)</f>
        <v>80.540000000000006</v>
      </c>
      <c r="CY6" s="36">
        <f t="shared" si="11"/>
        <v>80.91</v>
      </c>
      <c r="CZ6" s="36">
        <f t="shared" si="11"/>
        <v>82.29</v>
      </c>
      <c r="DA6" s="36">
        <f t="shared" si="11"/>
        <v>80.61</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53.86</v>
      </c>
      <c r="DI6" s="36">
        <f t="shared" ref="DI6:DQ6" si="12">IF(DI7="",NA(),DI7)</f>
        <v>55.37</v>
      </c>
      <c r="DJ6" s="36">
        <f t="shared" si="12"/>
        <v>56.83</v>
      </c>
      <c r="DK6" s="36">
        <f t="shared" si="12"/>
        <v>57.78</v>
      </c>
      <c r="DL6" s="36">
        <f t="shared" si="12"/>
        <v>58.83</v>
      </c>
      <c r="DM6" s="36">
        <f t="shared" si="12"/>
        <v>47.7</v>
      </c>
      <c r="DN6" s="36">
        <f t="shared" si="12"/>
        <v>48.14</v>
      </c>
      <c r="DO6" s="36">
        <f t="shared" si="12"/>
        <v>46.61</v>
      </c>
      <c r="DP6" s="36">
        <f t="shared" si="12"/>
        <v>47.97</v>
      </c>
      <c r="DQ6" s="36">
        <f t="shared" si="12"/>
        <v>49.12</v>
      </c>
      <c r="DR6" s="35" t="str">
        <f>IF(DR7="","",IF(DR7="-","【-】","【"&amp;SUBSTITUTE(TEXT(DR7,"#,##0.00"),"-","△")&amp;"】"))</f>
        <v>【49.59】</v>
      </c>
      <c r="DS6" s="36">
        <f>IF(DS7="",NA(),DS7)</f>
        <v>21.93</v>
      </c>
      <c r="DT6" s="36">
        <f t="shared" ref="DT6:EB6" si="13">IF(DT7="",NA(),DT7)</f>
        <v>35.14</v>
      </c>
      <c r="DU6" s="36">
        <f t="shared" si="13"/>
        <v>35.020000000000003</v>
      </c>
      <c r="DV6" s="36">
        <f t="shared" si="13"/>
        <v>33.25</v>
      </c>
      <c r="DW6" s="36">
        <f t="shared" si="13"/>
        <v>33.22</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0.25</v>
      </c>
      <c r="EE6" s="36">
        <f t="shared" ref="EE6:EM6" si="14">IF(EE7="",NA(),EE7)</f>
        <v>0.03</v>
      </c>
      <c r="EF6" s="36">
        <f t="shared" si="14"/>
        <v>0.44</v>
      </c>
      <c r="EG6" s="36">
        <f t="shared" si="14"/>
        <v>1.1299999999999999</v>
      </c>
      <c r="EH6" s="35">
        <f t="shared" si="14"/>
        <v>0</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74080</v>
      </c>
      <c r="D7" s="38">
        <v>46</v>
      </c>
      <c r="E7" s="38">
        <v>1</v>
      </c>
      <c r="F7" s="38">
        <v>0</v>
      </c>
      <c r="G7" s="38">
        <v>1</v>
      </c>
      <c r="H7" s="38" t="s">
        <v>93</v>
      </c>
      <c r="I7" s="38" t="s">
        <v>94</v>
      </c>
      <c r="J7" s="38" t="s">
        <v>95</v>
      </c>
      <c r="K7" s="38" t="s">
        <v>96</v>
      </c>
      <c r="L7" s="38" t="s">
        <v>97</v>
      </c>
      <c r="M7" s="38" t="s">
        <v>98</v>
      </c>
      <c r="N7" s="39" t="s">
        <v>99</v>
      </c>
      <c r="O7" s="39">
        <v>85.72</v>
      </c>
      <c r="P7" s="39">
        <v>96.82</v>
      </c>
      <c r="Q7" s="39">
        <v>3080</v>
      </c>
      <c r="R7" s="39">
        <v>13951</v>
      </c>
      <c r="S7" s="39">
        <v>394.85</v>
      </c>
      <c r="T7" s="39">
        <v>35.33</v>
      </c>
      <c r="U7" s="39">
        <v>13371</v>
      </c>
      <c r="V7" s="39">
        <v>178.53</v>
      </c>
      <c r="W7" s="39">
        <v>74.89</v>
      </c>
      <c r="X7" s="39">
        <v>114.81</v>
      </c>
      <c r="Y7" s="39">
        <v>114.86</v>
      </c>
      <c r="Z7" s="39">
        <v>114.6</v>
      </c>
      <c r="AA7" s="39">
        <v>112.96</v>
      </c>
      <c r="AB7" s="39">
        <v>111.36</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828.87</v>
      </c>
      <c r="AU7" s="39">
        <v>1041.0999999999999</v>
      </c>
      <c r="AV7" s="39">
        <v>820.48</v>
      </c>
      <c r="AW7" s="39">
        <v>1152.19</v>
      </c>
      <c r="AX7" s="39">
        <v>751.7</v>
      </c>
      <c r="AY7" s="39">
        <v>398.29</v>
      </c>
      <c r="AZ7" s="39">
        <v>388.67</v>
      </c>
      <c r="BA7" s="39">
        <v>355.27</v>
      </c>
      <c r="BB7" s="39">
        <v>359.7</v>
      </c>
      <c r="BC7" s="39">
        <v>362.93</v>
      </c>
      <c r="BD7" s="39">
        <v>264.97000000000003</v>
      </c>
      <c r="BE7" s="39">
        <v>201.67</v>
      </c>
      <c r="BF7" s="39">
        <v>193.07</v>
      </c>
      <c r="BG7" s="39">
        <v>176.45</v>
      </c>
      <c r="BH7" s="39">
        <v>168.71</v>
      </c>
      <c r="BI7" s="39">
        <v>157.51</v>
      </c>
      <c r="BJ7" s="39">
        <v>431</v>
      </c>
      <c r="BK7" s="39">
        <v>422.5</v>
      </c>
      <c r="BL7" s="39">
        <v>458.27</v>
      </c>
      <c r="BM7" s="39">
        <v>447.01</v>
      </c>
      <c r="BN7" s="39">
        <v>439.05</v>
      </c>
      <c r="BO7" s="39">
        <v>266.61</v>
      </c>
      <c r="BP7" s="39">
        <v>111.16</v>
      </c>
      <c r="BQ7" s="39">
        <v>110.86</v>
      </c>
      <c r="BR7" s="39">
        <v>110.09</v>
      </c>
      <c r="BS7" s="39">
        <v>107.2</v>
      </c>
      <c r="BT7" s="39">
        <v>106.34</v>
      </c>
      <c r="BU7" s="39">
        <v>100.82</v>
      </c>
      <c r="BV7" s="39">
        <v>101.64</v>
      </c>
      <c r="BW7" s="39">
        <v>96.77</v>
      </c>
      <c r="BX7" s="39">
        <v>95.81</v>
      </c>
      <c r="BY7" s="39">
        <v>95.26</v>
      </c>
      <c r="BZ7" s="39">
        <v>103.24</v>
      </c>
      <c r="CA7" s="39">
        <v>147.96</v>
      </c>
      <c r="CB7" s="39">
        <v>148.82</v>
      </c>
      <c r="CC7" s="39">
        <v>149.15</v>
      </c>
      <c r="CD7" s="39">
        <v>154.43</v>
      </c>
      <c r="CE7" s="39">
        <v>157.34</v>
      </c>
      <c r="CF7" s="39">
        <v>179.55</v>
      </c>
      <c r="CG7" s="39">
        <v>179.16</v>
      </c>
      <c r="CH7" s="39">
        <v>187.18</v>
      </c>
      <c r="CI7" s="39">
        <v>189.58</v>
      </c>
      <c r="CJ7" s="39">
        <v>192.82</v>
      </c>
      <c r="CK7" s="39">
        <v>168.38</v>
      </c>
      <c r="CL7" s="39">
        <v>42.66</v>
      </c>
      <c r="CM7" s="39">
        <v>58.17</v>
      </c>
      <c r="CN7" s="39">
        <v>58.88</v>
      </c>
      <c r="CO7" s="39">
        <v>31.19</v>
      </c>
      <c r="CP7" s="39">
        <v>30.51</v>
      </c>
      <c r="CQ7" s="39">
        <v>53.52</v>
      </c>
      <c r="CR7" s="39">
        <v>54.24</v>
      </c>
      <c r="CS7" s="39">
        <v>55.88</v>
      </c>
      <c r="CT7" s="39">
        <v>55.22</v>
      </c>
      <c r="CU7" s="39">
        <v>54.05</v>
      </c>
      <c r="CV7" s="39">
        <v>60</v>
      </c>
      <c r="CW7" s="39">
        <v>80.52</v>
      </c>
      <c r="CX7" s="39">
        <v>80.540000000000006</v>
      </c>
      <c r="CY7" s="39">
        <v>80.91</v>
      </c>
      <c r="CZ7" s="39">
        <v>82.29</v>
      </c>
      <c r="DA7" s="39">
        <v>80.61</v>
      </c>
      <c r="DB7" s="39">
        <v>81.459999999999994</v>
      </c>
      <c r="DC7" s="39">
        <v>81.680000000000007</v>
      </c>
      <c r="DD7" s="39">
        <v>80.989999999999995</v>
      </c>
      <c r="DE7" s="39">
        <v>80.930000000000007</v>
      </c>
      <c r="DF7" s="39">
        <v>80.510000000000005</v>
      </c>
      <c r="DG7" s="39">
        <v>89.8</v>
      </c>
      <c r="DH7" s="39">
        <v>53.86</v>
      </c>
      <c r="DI7" s="39">
        <v>55.37</v>
      </c>
      <c r="DJ7" s="39">
        <v>56.83</v>
      </c>
      <c r="DK7" s="39">
        <v>57.78</v>
      </c>
      <c r="DL7" s="39">
        <v>58.83</v>
      </c>
      <c r="DM7" s="39">
        <v>47.7</v>
      </c>
      <c r="DN7" s="39">
        <v>48.14</v>
      </c>
      <c r="DO7" s="39">
        <v>46.61</v>
      </c>
      <c r="DP7" s="39">
        <v>47.97</v>
      </c>
      <c r="DQ7" s="39">
        <v>49.12</v>
      </c>
      <c r="DR7" s="39">
        <v>49.59</v>
      </c>
      <c r="DS7" s="39">
        <v>21.93</v>
      </c>
      <c r="DT7" s="39">
        <v>35.14</v>
      </c>
      <c r="DU7" s="39">
        <v>35.020000000000003</v>
      </c>
      <c r="DV7" s="39">
        <v>33.25</v>
      </c>
      <c r="DW7" s="39">
        <v>33.22</v>
      </c>
      <c r="DX7" s="39">
        <v>7.26</v>
      </c>
      <c r="DY7" s="39">
        <v>11.13</v>
      </c>
      <c r="DZ7" s="39">
        <v>10.84</v>
      </c>
      <c r="EA7" s="39">
        <v>15.33</v>
      </c>
      <c r="EB7" s="39">
        <v>16.760000000000002</v>
      </c>
      <c r="EC7" s="39">
        <v>19.440000000000001</v>
      </c>
      <c r="ED7" s="39">
        <v>0.25</v>
      </c>
      <c r="EE7" s="39">
        <v>0.03</v>
      </c>
      <c r="EF7" s="39">
        <v>0.44</v>
      </c>
      <c r="EG7" s="39">
        <v>1.1299999999999999</v>
      </c>
      <c r="EH7" s="39">
        <v>0</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2021-01-25T03:51:31Z</cp:lastPrinted>
  <dcterms:created xsi:type="dcterms:W3CDTF">2020-12-04T02:04:20Z</dcterms:created>
  <dcterms:modified xsi:type="dcterms:W3CDTF">2021-01-25T03:54:08Z</dcterms:modified>
  <cp:category/>
</cp:coreProperties>
</file>