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通常業務フォルダ\経営比較分析表\H31年度(R2年度照会)\回答\"/>
    </mc:Choice>
  </mc:AlternateContent>
  <workbookProtection workbookAlgorithmName="SHA-512" workbookHashValue="70t1lNm+mFLW9HsGf1i35pEazwgYmxiai7tSfcNcS6sUWEsN/NFzl2ldTizq7vC1zDBgMsDQy0Ex3ZVaLmvXIg==" workbookSaltValue="XhDRVGK+LGyYEumN2mKNS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<sst xmlns="http://schemas.openxmlformats.org/spreadsheetml/2006/main" count="233" uniqueCount="117">
  <si>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</si>
  <si>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</si>
  <si>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</si>
  <si>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</si>
  <si>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</si>
  <si>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</si>
  <si>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</si>
  <si>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</si>
  <si>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</si>
  <si>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</si>
  <si>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</si>
  <si>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</si>
  <si>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</si>
  <si>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</si>
  <si>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</si>
  <si>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</si>
  <si>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</si>
  <si>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</si>
  <si>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</si>
  <si>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</si>
  <si>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</si>
  <si>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</si>
  <si>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</si>
  <si>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</si>
  <si>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</si>
  <si>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</si>
  <si>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</si>
  <si>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</si>
  <si>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</si>
  <si>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</si>
  <si>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</si>
  <si>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</si>
  <si>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</si>
  <si>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</si>
  <si>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</si>
  <si>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</si>
  <si>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</si>
  <si>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</si>
  <si>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</si>
  <si>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</si>
  <si>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</si>
  <si>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</si>
  <si>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</si>
  <si>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</si>
  <si>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</si>
  <si>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</si>
  <si>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</si>
  <si>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</si>
  <si>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</si>
  <si>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</si>
  <si>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</si>
  <si>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</si>
  <si>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</si>
  <si>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</si>
  <si>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</si>
  <si>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</si>
  <si>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</si>
  <si>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</si>
  <si>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</si>
  <si>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</si>
  <si>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</si>
  <si>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</si>
  <si>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</si>
  <si>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</si>
  <si>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</si>
  <si>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</si>
  <si>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</si>
  <si>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</si>
  <si>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</si>
  <si>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</si>
  <si>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</si>
  <si>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</si>
  <si>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</si>
  <si>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</si>
  <si>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</si>
  <si>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</si>
  <si>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</si>
  <si>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</si>
  <si>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</si>
  <si>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</si>
  <si>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</si>
  <si>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</si>
  <si>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</si>
  <si>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</si>
  <si>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</si>
  <si>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</si>
  <si>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</si>
  <si>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</si>
  <si>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</si>
  <si>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</si>
  <si>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</si>
  <si>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</si>
  <si>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</si>
  <si>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</si>
  <si>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</si>
  <si>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</si>
  <si>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</si>
  <si>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</si>
  <si>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</si>
  <si>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</si>
  <si>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</si>
  <si>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</si>
  <si>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</si>
  <si>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</si>
  <si>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</si>
  <si>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</si>
  <si>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</si>
  <si>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</si>
  <si>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</si>
  <si>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</si>
  <si>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</si>
  <si>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</si>
  <si>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</si>
  <si>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</si>
  <si>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事業では、初期に整備した施設が昭和50年代のものであるため、法定耐用年数を超えた老朽化施設が増加している。上水道のような石綿管等の強度の低い管は使用していないものの、耐震化を含めた更新に向けての検討が必要となっている。地区によっては、給水人口が大幅に減少しているところも多く、更新には将来予測や省エネなど最新の情報をもとに施設の再構築やダウンサイジング等を検討していく必要がある。
　今後は、老朽化対策のリスク評価、優先順位、投資可能額の設定などを調査し、該当施設を選定しながら、計画的かつ集中的に行っていく検討が必要である。
　平成30年度からは漏水が多発する奥川地区を中心に老朽管更新事業に着手している。</t>
    <phoneticPr fontId="4"/>
  </si>
  <si>
    <t>　上水道と同様に収入の減少傾向及び支出の増加傾向から経営戦略による中長期的事業運営をもとに将来的には水道料金の見直しが必要になってくる。簡易水道では、上水道より経営状況が格段に悪く、大幅な見直しが想定されるところであるが、地域間の格差が生じてしまうことから、本町での町営施設では水道料金を同一単価としているため、料金の見直しは難しい課題である。
　今後、上水道と同様に健全な経営状態の確保と中長期的な事業継続を目的に、老朽化対策、ダウンサイジング、投資可能額と対策優先順位などを検討するため、アセットマネジメント計画を策定し、計画的かつ効率的に事業を推進していく必要がある。
　また、健全な経営状態を目指し財務管理の明確化を図るため、令和2年度から地方公営企業法を適用する。</t>
    <phoneticPr fontId="4"/>
  </si>
  <si>
    <t>　簡易水道等事業は、平成12年までに7つの簡易水道と3つの飲料水供給施設の事業を完了し、供用開始している。どの施設も普及率は90％以上であり、高水準となっている。
　令和元年度決算では、令和2年度より地方公営企業法適用へと移行することから、年度末時点で出納閉鎖期間を設けずに打ち切り決算を行っているため、例年よりも水道使用料の収入額が1月分（約192万円:使用料全体の約8％）少なくなっている。
　以上から総収益が大幅な減となったため、総収益が反映される値である「収益的収支比率、企業債残高対給水収益比率、料金回収率」において、悪化する結果となったが、仮に打切り決算をしない場合を想定すれば、例年並みの値となる見込みである。
　簡易水道等事業でも水道事業と同様に水道管の老朽化が進行しており、平成30年度から地方債を充当し老朽管更新事業に着手しているが、本事業の施設は全体的に老朽化が著しいため、継続的に老朽管等更新事業を実施していくものの漏水箇所の増加等により、今後は悪化する見込みであり、依然厳しい経営が求められている。
　本事業における簡易水道は、山間部で集落が散在しているため給水人口が少ない割に管路延長が長く、高低差も大きいため、ポンプ等の加圧や揚水関連施設、減圧施設等が必要で施設整備費が割高になる傾向がある一方で、人口減少に伴い料金収入も減少しており収支ギャップの改善が今後の喫緊の課題である。</t>
    <rPh sb="65" eb="67">
      <t>イジョウ</t>
    </rPh>
    <rPh sb="83" eb="85">
      <t>レイワ</t>
    </rPh>
    <rPh sb="85" eb="86">
      <t>モト</t>
    </rPh>
    <rPh sb="86" eb="87">
      <t>ネン</t>
    </rPh>
    <rPh sb="87" eb="88">
      <t>ド</t>
    </rPh>
    <rPh sb="88" eb="90">
      <t>ケッサン</t>
    </rPh>
    <rPh sb="93" eb="95">
      <t>レイワ</t>
    </rPh>
    <rPh sb="96" eb="97">
      <t>ネン</t>
    </rPh>
    <rPh sb="97" eb="98">
      <t>ド</t>
    </rPh>
    <rPh sb="100" eb="102">
      <t>チホウ</t>
    </rPh>
    <rPh sb="102" eb="104">
      <t>コウエイ</t>
    </rPh>
    <rPh sb="104" eb="106">
      <t>キギョウ</t>
    </rPh>
    <rPh sb="106" eb="107">
      <t>ホウ</t>
    </rPh>
    <rPh sb="107" eb="109">
      <t>テキヨウ</t>
    </rPh>
    <rPh sb="111" eb="113">
      <t>イコウ</t>
    </rPh>
    <rPh sb="120" eb="123">
      <t>ネンドマツ</t>
    </rPh>
    <rPh sb="123" eb="125">
      <t>ジテン</t>
    </rPh>
    <rPh sb="133" eb="134">
      <t>モウ</t>
    </rPh>
    <rPh sb="137" eb="138">
      <t>ウ</t>
    </rPh>
    <rPh sb="139" eb="140">
      <t>キ</t>
    </rPh>
    <rPh sb="141" eb="143">
      <t>ケッサン</t>
    </rPh>
    <rPh sb="144" eb="145">
      <t>オコナ</t>
    </rPh>
    <rPh sb="152" eb="154">
      <t>レイネン</t>
    </rPh>
    <rPh sb="157" eb="159">
      <t>スイドウ</t>
    </rPh>
    <rPh sb="168" eb="169">
      <t>ツキ</t>
    </rPh>
    <rPh sb="169" eb="170">
      <t>ブン</t>
    </rPh>
    <rPh sb="171" eb="172">
      <t>ヤク</t>
    </rPh>
    <rPh sb="175" eb="177">
      <t>マンエン</t>
    </rPh>
    <rPh sb="178" eb="181">
      <t>シヨウリョウ</t>
    </rPh>
    <rPh sb="181" eb="183">
      <t>ゼンタイ</t>
    </rPh>
    <rPh sb="184" eb="185">
      <t>ヤク</t>
    </rPh>
    <rPh sb="199" eb="201">
      <t>イジョウ</t>
    </rPh>
    <rPh sb="203" eb="206">
      <t>ソウシュウエキ</t>
    </rPh>
    <rPh sb="207" eb="209">
      <t>オオハバ</t>
    </rPh>
    <rPh sb="210" eb="211">
      <t>ゲン</t>
    </rPh>
    <rPh sb="218" eb="219">
      <t>ソウ</t>
    </rPh>
    <rPh sb="219" eb="221">
      <t>シュウエキ</t>
    </rPh>
    <rPh sb="222" eb="224">
      <t>ハンエイ</t>
    </rPh>
    <rPh sb="227" eb="228">
      <t>アタイ</t>
    </rPh>
    <rPh sb="240" eb="242">
      <t>キギョウ</t>
    </rPh>
    <rPh sb="242" eb="243">
      <t>サイ</t>
    </rPh>
    <rPh sb="243" eb="245">
      <t>ザンダカ</t>
    </rPh>
    <rPh sb="245" eb="246">
      <t>タイ</t>
    </rPh>
    <rPh sb="246" eb="248">
      <t>キュウスイ</t>
    </rPh>
    <rPh sb="248" eb="250">
      <t>シュウエキ</t>
    </rPh>
    <rPh sb="250" eb="252">
      <t>ヒリツ</t>
    </rPh>
    <rPh sb="253" eb="255">
      <t>リョウキン</t>
    </rPh>
    <rPh sb="255" eb="257">
      <t>カイシュウ</t>
    </rPh>
    <rPh sb="257" eb="258">
      <t>リツ</t>
    </rPh>
    <rPh sb="264" eb="266">
      <t>アッカ</t>
    </rPh>
    <rPh sb="268" eb="270">
      <t>ケッカ</t>
    </rPh>
    <rPh sb="276" eb="277">
      <t>カリ</t>
    </rPh>
    <rPh sb="278" eb="280">
      <t>ウチキ</t>
    </rPh>
    <rPh sb="281" eb="283">
      <t>ケッサン</t>
    </rPh>
    <rPh sb="287" eb="289">
      <t>バアイ</t>
    </rPh>
    <rPh sb="290" eb="292">
      <t>ソウテイ</t>
    </rPh>
    <rPh sb="296" eb="298">
      <t>レイネン</t>
    </rPh>
    <rPh sb="298" eb="299">
      <t>ナ</t>
    </rPh>
    <rPh sb="301" eb="302">
      <t>アタイ</t>
    </rPh>
    <rPh sb="305" eb="307">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</si>
</sst>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0.31</c:v>
                </c:pt>
                <c:pt idx="2">
                  <c:v>0.17</c:v>
                </c:pt>
                <c:pt idx="3">
                  <c:v>0.2</c:v>
                </c:pt>
                <c:pt idx="4">
                  <c:v>0.36</c:v>
                </c:pt>
              </c:numCache>
            </c:numRef>
          </c:val>
          <c:extLst>
            <c:ext xmlns:c16="http://schemas.microsoft.com/office/drawing/2014/chart" uri="{C3380CC4-5D6E-409C-BE32-E72D297353CC}">
              <c16:uniqueId val="{00000000-0C31-47EF-9981-999DE9E8402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0C31-47EF-9981-999DE9E8402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48.44</c:v>
                </c:pt>
                <c:pt idx="1">
                  <c:v>29.88</c:v>
                </c:pt>
                <c:pt idx="2">
                  <c:v>38.58</c:v>
                </c:pt>
                <c:pt idx="3">
                  <c:v>31.4</c:v>
                </c:pt>
                <c:pt idx="4">
                  <c:v>30.29</c:v>
                </c:pt>
              </c:numCache>
            </c:numRef>
          </c:val>
          <c:extLst>
            <c:ext xmlns:c16="http://schemas.microsoft.com/office/drawing/2014/chart" uri="{C3380CC4-5D6E-409C-BE32-E72D297353CC}">
              <c16:uniqueId val="{00000000-BF5A-48CE-8B5E-7516B47C5D2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BF5A-48CE-8B5E-7516B47C5D2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63.21</c:v>
                </c:pt>
                <c:pt idx="1">
                  <c:v>99.9</c:v>
                </c:pt>
                <c:pt idx="2">
                  <c:v>70.86</c:v>
                </c:pt>
                <c:pt idx="3">
                  <c:v>87.36</c:v>
                </c:pt>
                <c:pt idx="4">
                  <c:v>88.15</c:v>
                </c:pt>
              </c:numCache>
            </c:numRef>
          </c:val>
          <c:extLst>
            <c:ext xmlns:c16="http://schemas.microsoft.com/office/drawing/2014/chart" uri="{C3380CC4-5D6E-409C-BE32-E72D297353CC}">
              <c16:uniqueId val="{00000000-84F0-491B-871A-75C2D8A60EB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84F0-491B-871A-75C2D8A60EB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66.62</c:v>
                </c:pt>
                <c:pt idx="1">
                  <c:v>68.92</c:v>
                </c:pt>
                <c:pt idx="2">
                  <c:v>68.13</c:v>
                </c:pt>
                <c:pt idx="3">
                  <c:v>65.11</c:v>
                </c:pt>
                <c:pt idx="4">
                  <c:v>61.9</c:v>
                </c:pt>
              </c:numCache>
            </c:numRef>
          </c:val>
          <c:extLst>
            <c:ext xmlns:c16="http://schemas.microsoft.com/office/drawing/2014/chart" uri="{C3380CC4-5D6E-409C-BE32-E72D297353CC}">
              <c16:uniqueId val="{00000000-2BE9-4A45-80F5-D16AC02E7C1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2BE9-4A45-80F5-D16AC02E7C1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3A-4069-88A8-82AF934B681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3A-4069-88A8-82AF934B681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76-45B9-80AE-66D1C2C84C6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76-45B9-80AE-66D1C2C84C6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95-4FB0-B70A-9DA84B2767D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95-4FB0-B70A-9DA84B2767D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5D-4001-A007-1BA1FC7253B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5D-4001-A007-1BA1FC7253B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926.66</c:v>
                </c:pt>
                <c:pt idx="1">
                  <c:v>862.96</c:v>
                </c:pt>
                <c:pt idx="2">
                  <c:v>791.02</c:v>
                </c:pt>
                <c:pt idx="3">
                  <c:v>754.27</c:v>
                </c:pt>
                <c:pt idx="4">
                  <c:v>877.28</c:v>
                </c:pt>
              </c:numCache>
            </c:numRef>
          </c:val>
          <c:extLst>
            <c:ext xmlns:c16="http://schemas.microsoft.com/office/drawing/2014/chart" uri="{C3380CC4-5D6E-409C-BE32-E72D297353CC}">
              <c16:uniqueId val="{00000000-74F0-4B12-B34F-202CE36951C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74F0-4B12-B34F-202CE36951C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35.26</c:v>
                </c:pt>
                <c:pt idx="1">
                  <c:v>38.89</c:v>
                </c:pt>
                <c:pt idx="2">
                  <c:v>37.119999999999997</c:v>
                </c:pt>
                <c:pt idx="3">
                  <c:v>35.26</c:v>
                </c:pt>
                <c:pt idx="4">
                  <c:v>29.18</c:v>
                </c:pt>
              </c:numCache>
            </c:numRef>
          </c:val>
          <c:extLst>
            <c:ext xmlns:c16="http://schemas.microsoft.com/office/drawing/2014/chart" uri="{C3380CC4-5D6E-409C-BE32-E72D297353CC}">
              <c16:uniqueId val="{00000000-6C15-444C-95FA-2D15CBB4CCD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6C15-444C-95FA-2D15CBB4CCD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794.31</c:v>
                </c:pt>
                <c:pt idx="1">
                  <c:v>716.03</c:v>
                </c:pt>
                <c:pt idx="2">
                  <c:v>797.54</c:v>
                </c:pt>
                <c:pt idx="3">
                  <c:v>831.77</c:v>
                </c:pt>
                <c:pt idx="4">
                  <c:v>948.91</c:v>
                </c:pt>
              </c:numCache>
            </c:numRef>
          </c:val>
          <c:extLst>
            <c:ext xmlns:c16="http://schemas.microsoft.com/office/drawing/2014/chart" uri="{C3380CC4-5D6E-409C-BE32-E72D297353CC}">
              <c16:uniqueId val="{00000000-1C06-41E2-9411-C50AEFA5E90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1C06-41E2-9411-C50AEFA5E90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10" zoomScaleNormal="100" workbookViewId="0">
      <selection activeCell="CB16" sqref="CB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西会津町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6155</v>
      </c>
      <c r="AM8" s="67"/>
      <c r="AN8" s="67"/>
      <c r="AO8" s="67"/>
      <c r="AP8" s="67"/>
      <c r="AQ8" s="67"/>
      <c r="AR8" s="67"/>
      <c r="AS8" s="67"/>
      <c r="AT8" s="66">
        <f>データ!$S$6</f>
        <v>298.18</v>
      </c>
      <c r="AU8" s="66"/>
      <c r="AV8" s="66"/>
      <c r="AW8" s="66"/>
      <c r="AX8" s="66"/>
      <c r="AY8" s="66"/>
      <c r="AZ8" s="66"/>
      <c r="BA8" s="66"/>
      <c r="BB8" s="66">
        <f>データ!$T$6</f>
        <v>20.64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18.059999999999999</v>
      </c>
      <c r="Q10" s="66"/>
      <c r="R10" s="66"/>
      <c r="S10" s="66"/>
      <c r="T10" s="66"/>
      <c r="U10" s="66"/>
      <c r="V10" s="66"/>
      <c r="W10" s="67">
        <f>データ!$Q$6</f>
        <v>4378</v>
      </c>
      <c r="X10" s="67"/>
      <c r="Y10" s="67"/>
      <c r="Z10" s="67"/>
      <c r="AA10" s="67"/>
      <c r="AB10" s="67"/>
      <c r="AC10" s="67"/>
      <c r="AD10" s="2"/>
      <c r="AE10" s="2"/>
      <c r="AF10" s="2"/>
      <c r="AG10" s="2"/>
      <c r="AH10" s="2"/>
      <c r="AI10" s="2"/>
      <c r="AJ10" s="2"/>
      <c r="AK10" s="2"/>
      <c r="AL10" s="67">
        <f>データ!$U$6</f>
        <v>1100</v>
      </c>
      <c r="AM10" s="67"/>
      <c r="AN10" s="67"/>
      <c r="AO10" s="67"/>
      <c r="AP10" s="67"/>
      <c r="AQ10" s="67"/>
      <c r="AR10" s="67"/>
      <c r="AS10" s="67"/>
      <c r="AT10" s="66">
        <f>データ!$V$6</f>
        <v>0.34</v>
      </c>
      <c r="AU10" s="66"/>
      <c r="AV10" s="66"/>
      <c r="AW10" s="66"/>
      <c r="AX10" s="66"/>
      <c r="AY10" s="66"/>
      <c r="AZ10" s="66"/>
      <c r="BA10" s="66"/>
      <c r="BB10" s="66">
        <f>データ!$W$6</f>
        <v>3235.29</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114</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cCrqnM4qv5cxv4PJs8D5380HGLY6UvWq19n1AGlibBYGvANPgl8hKIyz4pvaJvzrb236hCoVbqWeGhqqUWiBsw==" saltValue="4Uv1UEc+3J0u2neVOm3Hw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74055</v>
      </c>
      <c r="D6" s="34">
        <f t="shared" si="3"/>
        <v>47</v>
      </c>
      <c r="E6" s="34">
        <f t="shared" si="3"/>
        <v>1</v>
      </c>
      <c r="F6" s="34">
        <f t="shared" si="3"/>
        <v>0</v>
      </c>
      <c r="G6" s="34">
        <f t="shared" si="3"/>
        <v>0</v>
      </c>
      <c r="H6" s="34" t="str">
        <f t="shared" si="3"/>
        <v>福島県　西会津町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18.059999999999999</v>
      </c>
      <c r="Q6" s="35">
        <f t="shared" si="3"/>
        <v>4378</v>
      </c>
      <c r="R6" s="35">
        <f t="shared" si="3"/>
        <v>6155</v>
      </c>
      <c r="S6" s="35">
        <f t="shared" si="3"/>
        <v>298.18</v>
      </c>
      <c r="T6" s="35">
        <f t="shared" si="3"/>
        <v>20.64</v>
      </c>
      <c r="U6" s="35">
        <f t="shared" si="3"/>
        <v>1100</v>
      </c>
      <c r="V6" s="35">
        <f t="shared" si="3"/>
        <v>0.34</v>
      </c>
      <c r="W6" s="35">
        <f t="shared" si="3"/>
        <v>3235.29</v>
      </c>
      <c r="X6" s="36">
        <f>IF(X7="",NA(),X7)</f>
        <v>66.62</v>
      </c>
      <c r="Y6" s="36">
        <f t="shared" ref="Y6:AG6" si="4">IF(Y7="",NA(),Y7)</f>
        <v>68.92</v>
      </c>
      <c r="Z6" s="36">
        <f t="shared" si="4"/>
        <v>68.13</v>
      </c>
      <c r="AA6" s="36">
        <f t="shared" si="4"/>
        <v>65.11</v>
      </c>
      <c r="AB6" s="36">
        <f t="shared" si="4"/>
        <v>61.9</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926.66</v>
      </c>
      <c r="BF6" s="36">
        <f t="shared" ref="BF6:BN6" si="7">IF(BF7="",NA(),BF7)</f>
        <v>862.96</v>
      </c>
      <c r="BG6" s="36">
        <f t="shared" si="7"/>
        <v>791.02</v>
      </c>
      <c r="BH6" s="36">
        <f t="shared" si="7"/>
        <v>754.27</v>
      </c>
      <c r="BI6" s="36">
        <f t="shared" si="7"/>
        <v>877.28</v>
      </c>
      <c r="BJ6" s="36">
        <f t="shared" si="7"/>
        <v>1510.14</v>
      </c>
      <c r="BK6" s="36">
        <f t="shared" si="7"/>
        <v>1595.62</v>
      </c>
      <c r="BL6" s="36">
        <f t="shared" si="7"/>
        <v>1302.33</v>
      </c>
      <c r="BM6" s="36">
        <f t="shared" si="7"/>
        <v>1274.21</v>
      </c>
      <c r="BN6" s="36">
        <f t="shared" si="7"/>
        <v>1183.92</v>
      </c>
      <c r="BO6" s="35" t="str">
        <f>IF(BO7="","",IF(BO7="-","【-】","【"&amp;SUBSTITUTE(TEXT(BO7,"#,##0.00"),"-","△")&amp;"】"))</f>
        <v>【1,084.05】</v>
      </c>
      <c r="BP6" s="36">
        <f>IF(BP7="",NA(),BP7)</f>
        <v>35.26</v>
      </c>
      <c r="BQ6" s="36">
        <f t="shared" ref="BQ6:BY6" si="8">IF(BQ7="",NA(),BQ7)</f>
        <v>38.89</v>
      </c>
      <c r="BR6" s="36">
        <f t="shared" si="8"/>
        <v>37.119999999999997</v>
      </c>
      <c r="BS6" s="36">
        <f t="shared" si="8"/>
        <v>35.26</v>
      </c>
      <c r="BT6" s="36">
        <f t="shared" si="8"/>
        <v>29.18</v>
      </c>
      <c r="BU6" s="36">
        <f t="shared" si="8"/>
        <v>22.67</v>
      </c>
      <c r="BV6" s="36">
        <f t="shared" si="8"/>
        <v>37.92</v>
      </c>
      <c r="BW6" s="36">
        <f t="shared" si="8"/>
        <v>40.89</v>
      </c>
      <c r="BX6" s="36">
        <f t="shared" si="8"/>
        <v>41.25</v>
      </c>
      <c r="BY6" s="36">
        <f t="shared" si="8"/>
        <v>42.5</v>
      </c>
      <c r="BZ6" s="35" t="str">
        <f>IF(BZ7="","",IF(BZ7="-","【-】","【"&amp;SUBSTITUTE(TEXT(BZ7,"#,##0.00"),"-","△")&amp;"】"))</f>
        <v>【53.46】</v>
      </c>
      <c r="CA6" s="36">
        <f>IF(CA7="",NA(),CA7)</f>
        <v>794.31</v>
      </c>
      <c r="CB6" s="36">
        <f t="shared" ref="CB6:CJ6" si="9">IF(CB7="",NA(),CB7)</f>
        <v>716.03</v>
      </c>
      <c r="CC6" s="36">
        <f t="shared" si="9"/>
        <v>797.54</v>
      </c>
      <c r="CD6" s="36">
        <f t="shared" si="9"/>
        <v>831.77</v>
      </c>
      <c r="CE6" s="36">
        <f t="shared" si="9"/>
        <v>948.91</v>
      </c>
      <c r="CF6" s="36">
        <f t="shared" si="9"/>
        <v>789.62</v>
      </c>
      <c r="CG6" s="36">
        <f t="shared" si="9"/>
        <v>423.18</v>
      </c>
      <c r="CH6" s="36">
        <f t="shared" si="9"/>
        <v>383.2</v>
      </c>
      <c r="CI6" s="36">
        <f t="shared" si="9"/>
        <v>383.25</v>
      </c>
      <c r="CJ6" s="36">
        <f t="shared" si="9"/>
        <v>377.72</v>
      </c>
      <c r="CK6" s="35" t="str">
        <f>IF(CK7="","",IF(CK7="-","【-】","【"&amp;SUBSTITUTE(TEXT(CK7,"#,##0.00"),"-","△")&amp;"】"))</f>
        <v>【300.47】</v>
      </c>
      <c r="CL6" s="36">
        <f>IF(CL7="",NA(),CL7)</f>
        <v>48.44</v>
      </c>
      <c r="CM6" s="36">
        <f t="shared" ref="CM6:CU6" si="10">IF(CM7="",NA(),CM7)</f>
        <v>29.88</v>
      </c>
      <c r="CN6" s="36">
        <f t="shared" si="10"/>
        <v>38.58</v>
      </c>
      <c r="CO6" s="36">
        <f t="shared" si="10"/>
        <v>31.4</v>
      </c>
      <c r="CP6" s="36">
        <f t="shared" si="10"/>
        <v>30.29</v>
      </c>
      <c r="CQ6" s="36">
        <f t="shared" si="10"/>
        <v>48.7</v>
      </c>
      <c r="CR6" s="36">
        <f t="shared" si="10"/>
        <v>46.9</v>
      </c>
      <c r="CS6" s="36">
        <f t="shared" si="10"/>
        <v>47.95</v>
      </c>
      <c r="CT6" s="36">
        <f t="shared" si="10"/>
        <v>48.26</v>
      </c>
      <c r="CU6" s="36">
        <f t="shared" si="10"/>
        <v>48.01</v>
      </c>
      <c r="CV6" s="35" t="str">
        <f>IF(CV7="","",IF(CV7="-","【-】","【"&amp;SUBSTITUTE(TEXT(CV7,"#,##0.00"),"-","△")&amp;"】"))</f>
        <v>【54.90】</v>
      </c>
      <c r="CW6" s="36">
        <f>IF(CW7="",NA(),CW7)</f>
        <v>63.21</v>
      </c>
      <c r="CX6" s="36">
        <f t="shared" ref="CX6:DF6" si="11">IF(CX7="",NA(),CX7)</f>
        <v>99.9</v>
      </c>
      <c r="CY6" s="36">
        <f t="shared" si="11"/>
        <v>70.86</v>
      </c>
      <c r="CZ6" s="36">
        <f t="shared" si="11"/>
        <v>87.36</v>
      </c>
      <c r="DA6" s="36">
        <f t="shared" si="11"/>
        <v>88.15</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0.31</v>
      </c>
      <c r="EF6" s="36">
        <f t="shared" si="14"/>
        <v>0.17</v>
      </c>
      <c r="EG6" s="36">
        <f t="shared" si="14"/>
        <v>0.2</v>
      </c>
      <c r="EH6" s="36">
        <f t="shared" si="14"/>
        <v>0.36</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74055</v>
      </c>
      <c r="D7" s="38">
        <v>47</v>
      </c>
      <c r="E7" s="38">
        <v>1</v>
      </c>
      <c r="F7" s="38">
        <v>0</v>
      </c>
      <c r="G7" s="38">
        <v>0</v>
      </c>
      <c r="H7" s="38" t="s">
        <v>96</v>
      </c>
      <c r="I7" s="38" t="s">
        <v>97</v>
      </c>
      <c r="J7" s="38" t="s">
        <v>98</v>
      </c>
      <c r="K7" s="38" t="s">
        <v>99</v>
      </c>
      <c r="L7" s="38" t="s">
        <v>100</v>
      </c>
      <c r="M7" s="38" t="s">
        <v>101</v>
      </c>
      <c r="N7" s="39" t="s">
        <v>102</v>
      </c>
      <c r="O7" s="39" t="s">
        <v>103</v>
      </c>
      <c r="P7" s="39">
        <v>18.059999999999999</v>
      </c>
      <c r="Q7" s="39">
        <v>4378</v>
      </c>
      <c r="R7" s="39">
        <v>6155</v>
      </c>
      <c r="S7" s="39">
        <v>298.18</v>
      </c>
      <c r="T7" s="39">
        <v>20.64</v>
      </c>
      <c r="U7" s="39">
        <v>1100</v>
      </c>
      <c r="V7" s="39">
        <v>0.34</v>
      </c>
      <c r="W7" s="39">
        <v>3235.29</v>
      </c>
      <c r="X7" s="39">
        <v>66.62</v>
      </c>
      <c r="Y7" s="39">
        <v>68.92</v>
      </c>
      <c r="Z7" s="39">
        <v>68.13</v>
      </c>
      <c r="AA7" s="39">
        <v>65.11</v>
      </c>
      <c r="AB7" s="39">
        <v>61.9</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926.66</v>
      </c>
      <c r="BF7" s="39">
        <v>862.96</v>
      </c>
      <c r="BG7" s="39">
        <v>791.02</v>
      </c>
      <c r="BH7" s="39">
        <v>754.27</v>
      </c>
      <c r="BI7" s="39">
        <v>877.28</v>
      </c>
      <c r="BJ7" s="39">
        <v>1510.14</v>
      </c>
      <c r="BK7" s="39">
        <v>1595.62</v>
      </c>
      <c r="BL7" s="39">
        <v>1302.33</v>
      </c>
      <c r="BM7" s="39">
        <v>1274.21</v>
      </c>
      <c r="BN7" s="39">
        <v>1183.92</v>
      </c>
      <c r="BO7" s="39">
        <v>1084.05</v>
      </c>
      <c r="BP7" s="39">
        <v>35.26</v>
      </c>
      <c r="BQ7" s="39">
        <v>38.89</v>
      </c>
      <c r="BR7" s="39">
        <v>37.119999999999997</v>
      </c>
      <c r="BS7" s="39">
        <v>35.26</v>
      </c>
      <c r="BT7" s="39">
        <v>29.18</v>
      </c>
      <c r="BU7" s="39">
        <v>22.67</v>
      </c>
      <c r="BV7" s="39">
        <v>37.92</v>
      </c>
      <c r="BW7" s="39">
        <v>40.89</v>
      </c>
      <c r="BX7" s="39">
        <v>41.25</v>
      </c>
      <c r="BY7" s="39">
        <v>42.5</v>
      </c>
      <c r="BZ7" s="39">
        <v>53.46</v>
      </c>
      <c r="CA7" s="39">
        <v>794.31</v>
      </c>
      <c r="CB7" s="39">
        <v>716.03</v>
      </c>
      <c r="CC7" s="39">
        <v>797.54</v>
      </c>
      <c r="CD7" s="39">
        <v>831.77</v>
      </c>
      <c r="CE7" s="39">
        <v>948.91</v>
      </c>
      <c r="CF7" s="39">
        <v>789.62</v>
      </c>
      <c r="CG7" s="39">
        <v>423.18</v>
      </c>
      <c r="CH7" s="39">
        <v>383.2</v>
      </c>
      <c r="CI7" s="39">
        <v>383.25</v>
      </c>
      <c r="CJ7" s="39">
        <v>377.72</v>
      </c>
      <c r="CK7" s="39">
        <v>300.47000000000003</v>
      </c>
      <c r="CL7" s="39">
        <v>48.44</v>
      </c>
      <c r="CM7" s="39">
        <v>29.88</v>
      </c>
      <c r="CN7" s="39">
        <v>38.58</v>
      </c>
      <c r="CO7" s="39">
        <v>31.4</v>
      </c>
      <c r="CP7" s="39">
        <v>30.29</v>
      </c>
      <c r="CQ7" s="39">
        <v>48.7</v>
      </c>
      <c r="CR7" s="39">
        <v>46.9</v>
      </c>
      <c r="CS7" s="39">
        <v>47.95</v>
      </c>
      <c r="CT7" s="39">
        <v>48.26</v>
      </c>
      <c r="CU7" s="39">
        <v>48.01</v>
      </c>
      <c r="CV7" s="39">
        <v>54.9</v>
      </c>
      <c r="CW7" s="39">
        <v>63.21</v>
      </c>
      <c r="CX7" s="39">
        <v>99.9</v>
      </c>
      <c r="CY7" s="39">
        <v>70.86</v>
      </c>
      <c r="CZ7" s="39">
        <v>87.36</v>
      </c>
      <c r="DA7" s="39">
        <v>88.15</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0.31</v>
      </c>
      <c r="EF7" s="39">
        <v>0.17</v>
      </c>
      <c r="EG7" s="39">
        <v>0.2</v>
      </c>
      <c r="EH7" s="39">
        <v>0.36</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2021-01-13T04:24:05Z</cp:lastPrinted>
  <dcterms:created xsi:type="dcterms:W3CDTF">2020-12-04T02:19:18Z</dcterms:created>
  <dcterms:modified xsi:type="dcterms:W3CDTF">2021-01-13T05:20:46Z</dcterms:modified>
  <cp:category/>
</cp:coreProperties>
</file>