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50_他会計との連絡調整\02_公営企業関係\R02\20210112_★【照会市町村財政課1月29日（金）期限】公営企業に係る経営比較分析表（令和元年度決算）の分析等について\02 公営企業回答\01 水道（南相馬市）\"/>
    </mc:Choice>
  </mc:AlternateContent>
  <workbookProtection workbookAlgorithmName="SHA-512" workbookHashValue="rsDzIRb0uFN1i0dpv4vs1x4qiLzqfs3WFWM86Dvewcy9Ftxu6P+BPzM4UxkwYx1w5L6OmgKFNNcnXAVfSPmwmw==" workbookSaltValue="Ge3sHLtH+NrbIrZcD1SwZ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<sst xmlns="http://schemas.openxmlformats.org/spreadsheetml/2006/main" count="233" uniqueCount="118">
  <si>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</si>
  <si>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</si>
  <si>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</si>
  <si>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</si>
  <si>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</si>
  <si>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</si>
  <si>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</si>
  <si>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</si>
  <si>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</si>
  <si>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</si>
  <si>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</si>
  <si>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</si>
  <si>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</si>
  <si>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</si>
  <si>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</si>
  <si>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</si>
  <si>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</si>
  <si>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</si>
  <si>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</si>
  <si>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</si>
  <si>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</si>
  <si>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</si>
  <si>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</si>
  <si>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</si>
  <si>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</si>
  <si>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</si>
  <si>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</si>
  <si>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</si>
  <si>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</si>
  <si>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</si>
  <si>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</si>
  <si>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</si>
  <si>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</si>
  <si>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</si>
  <si>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</si>
  <si>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</si>
  <si>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</si>
  <si>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</si>
  <si>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</si>
  <si>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</si>
  <si>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</si>
  <si>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</si>
  <si>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</si>
  <si>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</si>
  <si>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</si>
  <si>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</si>
  <si>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</si>
  <si>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</si>
  <si>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</si>
  <si>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</si>
  <si>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</si>
  <si>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</si>
  <si>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</si>
  <si>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</si>
  <si>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</si>
  <si>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</si>
  <si>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</si>
  <si>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</si>
  <si>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</si>
  <si>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</si>
  <si>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</si>
  <si>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</si>
  <si>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</si>
  <si>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</si>
  <si>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</si>
  <si>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</si>
  <si>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</si>
  <si>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</si>
  <si>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</si>
  <si>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</si>
  <si>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</si>
  <si>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</si>
  <si>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</si>
  <si>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</si>
  <si>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</si>
  <si>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</si>
  <si>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</si>
  <si>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</si>
  <si>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</si>
  <si>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</si>
  <si>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</si>
  <si>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</si>
  <si>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</si>
  <si>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</si>
  <si>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</si>
  <si>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</si>
  <si>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</si>
  <si>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</si>
  <si>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</si>
  <si>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</si>
  <si>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</si>
  <si>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</si>
  <si>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</si>
  <si>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</si>
  <si>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</si>
  <si>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</si>
  <si>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</si>
  <si>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</si>
  <si>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</si>
  <si>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</si>
  <si>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</si>
  <si>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</si>
  <si>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</si>
  <si>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</si>
  <si>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</si>
  <si>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</si>
  <si>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</si>
  <si>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</si>
  <si>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</si>
  <si>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</si>
  <si>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</si>
  <si>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</si>
  <si>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</si>
  <si>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</si>
  <si>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</si>
  <si>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本市簡易水道事業はＨ28年7月に原発事故による避難指示区域の大部分が解除された中、依然厳しい事業運営を余儀なくされている。そのような特殊事情において、次のように分析している。
①　全国及び同規模類似団体（以下、「類団」）平均を下回っている。Ｈ29年度は原子力損害賠償金の受入により一時的に収益が大きく増加し、単年度収支が黒字となった。しかし避難指示区域の影響で給水収益は未だ低く、収支不足を一般会計繰入金や賠償金で補てんしているのが実態である。
④　毎年度給水収益は少しずつ伸びており、企業債残高は減少傾向にある。今後は建設改良事業による借入れもあり得ることから、残高は横ばい傾向を示すと想定している。
⑤　激減した給水収益では、給水に係る費用が賄えていないのが現状である。Ｒ1年度は前年度比2.16ポイント上回り、今後も給水収益の増により回収率が年々上昇するものと予測している。
⑥　有収水量は年々増加しつつあり、給水原価の指標も前年度より改善したが、全国及び類団平均を大きく上回っている。今後、帰還住民数の鈍化や人口減少が顕著になる可能性が高い中で事業を運営するので、投資の効率化や維持管理費の削減に引き続き取り組む。
⑦　全国及び類団平均値を下回った状況が続いており、前年度から1.89ポイント微増した。Ｈ28年度に策定した経営戦略及びＨ30年度に策定したアセットマネジメント計画において、水需要予測と給水人口の傾向を把握したなかで、現在及び将来の施設維持管理のあるべき方向性を見出していく。また、北部簡易水道と西部簡易水道、あるいは小高水道施設の稼働の方策を検討する。
⑧　Ｒ1年度は前年度に引き続き大きく改善したが、依然として現状を反映した大変厳しい状況が続いている。避難指示区域の解除により、今後給水収益は回復し有収率も年々上昇すると予測される。</t>
    <rPh sb="114" eb="115">
      <t>シタ</t>
    </rPh>
    <rPh sb="124" eb="126">
      <t>ネンド</t>
    </rPh>
    <rPh sb="127" eb="130">
      <t>ゲンシリョク</t>
    </rPh>
    <rPh sb="130" eb="132">
      <t>ソンガイ</t>
    </rPh>
    <rPh sb="132" eb="135">
      <t>バイショウキン</t>
    </rPh>
    <rPh sb="136" eb="138">
      <t>ウケイレ</t>
    </rPh>
    <rPh sb="141" eb="144">
      <t>イチジテキ</t>
    </rPh>
    <rPh sb="145" eb="147">
      <t>シュウエキ</t>
    </rPh>
    <rPh sb="148" eb="149">
      <t>オオ</t>
    </rPh>
    <rPh sb="151" eb="153">
      <t>ゾウカ</t>
    </rPh>
    <rPh sb="155" eb="158">
      <t>タンネンド</t>
    </rPh>
    <rPh sb="158" eb="160">
      <t>シュウシ</t>
    </rPh>
    <rPh sb="161" eb="163">
      <t>クロジ</t>
    </rPh>
    <rPh sb="186" eb="187">
      <t>イマ</t>
    </rPh>
    <rPh sb="276" eb="277">
      <t>ウ</t>
    </rPh>
    <rPh sb="332" eb="334">
      <t>ゲンジョウ</t>
    </rPh>
    <rPh sb="343" eb="347">
      <t>ゼンネンドヒ</t>
    </rPh>
    <rPh sb="355" eb="357">
      <t>ウワマワ</t>
    </rPh>
    <rPh sb="359" eb="361">
      <t>コンゴ</t>
    </rPh>
    <rPh sb="367" eb="368">
      <t>ゾウ</t>
    </rPh>
    <rPh sb="375" eb="377">
      <t>ネンネン</t>
    </rPh>
    <rPh sb="377" eb="379">
      <t>ジョウショウ</t>
    </rPh>
    <rPh sb="399" eb="401">
      <t>ネンネン</t>
    </rPh>
    <rPh sb="428" eb="430">
      <t>ゼンコク</t>
    </rPh>
    <rPh sb="430" eb="431">
      <t>オヨ</t>
    </rPh>
    <rPh sb="432" eb="433">
      <t>ルイ</t>
    </rPh>
    <rPh sb="433" eb="434">
      <t>ダン</t>
    </rPh>
    <rPh sb="434" eb="436">
      <t>ヘイキン</t>
    </rPh>
    <rPh sb="437" eb="438">
      <t>オオ</t>
    </rPh>
    <rPh sb="440" eb="442">
      <t>ウワマワ</t>
    </rPh>
    <rPh sb="447" eb="449">
      <t>コンゴ</t>
    </rPh>
    <rPh sb="487" eb="489">
      <t>トウシ</t>
    </rPh>
    <rPh sb="490" eb="493">
      <t>コウリツカ</t>
    </rPh>
    <rPh sb="494" eb="496">
      <t>イジ</t>
    </rPh>
    <rPh sb="496" eb="499">
      <t>カンリヒ</t>
    </rPh>
    <rPh sb="500" eb="502">
      <t>サクゲン</t>
    </rPh>
    <rPh sb="515" eb="517">
      <t>ゼンコク</t>
    </rPh>
    <rPh sb="517" eb="518">
      <t>オヨ</t>
    </rPh>
    <rPh sb="551" eb="553">
      <t>ビゾウ</t>
    </rPh>
    <rPh sb="570" eb="571">
      <t>オヨ</t>
    </rPh>
    <rPh sb="578" eb="580">
      <t>サクテイ</t>
    </rPh>
    <rPh sb="592" eb="594">
      <t>ケイカク</t>
    </rPh>
    <rPh sb="697" eb="700">
      <t>ゼンネンド</t>
    </rPh>
    <rPh sb="701" eb="702">
      <t>ヒ</t>
    </rPh>
    <rPh sb="703" eb="704">
      <t>ツヅ</t>
    </rPh>
    <rPh sb="705" eb="706">
      <t>オオ</t>
    </rPh>
    <rPh sb="708" eb="710">
      <t>カイゼン</t>
    </rPh>
    <rPh sb="714" eb="716">
      <t>イゼン</t>
    </rPh>
    <rPh sb="753" eb="755">
      <t>コンゴ</t>
    </rPh>
    <rPh sb="767" eb="769">
      <t>ネンネン</t>
    </rPh>
    <rPh sb="769" eb="771">
      <t>ジョウショウ</t>
    </rPh>
    <rPh sb="774" eb="776">
      <t>ヨソク</t>
    </rPh>
    <phoneticPr fontId="17"/>
  </si>
  <si>
    <t>③　管路更新については布設年次が平成3年～22年度と比較的新しいため、今後12年間は耐用年数を超える管路はない見込みである。</t>
    <rPh sb="19" eb="20">
      <t>ネン</t>
    </rPh>
    <phoneticPr fontId="17"/>
  </si>
  <si>
    <t>　本市簡易水道事業は震災に伴う施設の損壊、事業区域の避難指示による水需要の減少等の影響により、避難指示区域の解除後、Ｒ1年度は前年度に引き続き給水収益が大きく改善したが、依然として正常な事業運営が行えない厳しい状況が続いている。
　事業本位の目標としては収支の改善や浄配水能力の維持といったものが挙げられるが、当事業にあっては料金収入等の面において、震災前の水準と正当に比較できる状態に戻していくことが当面の目標であり課題であると考える。Ｈ30年度に策定したアセットマネジメント計画等及びＲ2年度から簡易水道事業が法適化されたことにより、将来的に料金体系も含め小高水道事業との統合によるスケールメリットを生かした経営の効率化・合理化を進めながら、安定した事業運営を図っていく。</t>
    <rPh sb="47" eb="49">
      <t>ヒナン</t>
    </rPh>
    <rPh sb="49" eb="51">
      <t>シジ</t>
    </rPh>
    <rPh sb="51" eb="53">
      <t>クイキ</t>
    </rPh>
    <rPh sb="54" eb="56">
      <t>カイジョ</t>
    </rPh>
    <rPh sb="56" eb="57">
      <t>ゴ</t>
    </rPh>
    <rPh sb="63" eb="66">
      <t>ゼンネンド</t>
    </rPh>
    <rPh sb="67" eb="68">
      <t>ヒ</t>
    </rPh>
    <rPh sb="69" eb="70">
      <t>ツヅ</t>
    </rPh>
    <rPh sb="71" eb="73">
      <t>キュウスイ</t>
    </rPh>
    <rPh sb="73" eb="75">
      <t>シュウエキ</t>
    </rPh>
    <rPh sb="76" eb="77">
      <t>オオ</t>
    </rPh>
    <rPh sb="79" eb="81">
      <t>カイゼン</t>
    </rPh>
    <rPh sb="85" eb="87">
      <t>イゼン</t>
    </rPh>
    <rPh sb="225" eb="227">
      <t>サクテイ</t>
    </rPh>
    <rPh sb="239" eb="241">
      <t>ケイカク</t>
    </rPh>
    <rPh sb="241" eb="242">
      <t>トウ</t>
    </rPh>
    <rPh sb="242" eb="243">
      <t>オヨ</t>
    </rPh>
    <rPh sb="246" eb="248">
      <t>ネンド</t>
    </rPh>
    <rPh sb="250" eb="252">
      <t>カンイ</t>
    </rPh>
    <rPh sb="252" eb="254">
      <t>スイドウ</t>
    </rPh>
    <rPh sb="254" eb="256">
      <t>ジギョウ</t>
    </rPh>
    <rPh sb="257" eb="258">
      <t>ホウ</t>
    </rPh>
    <rPh sb="258" eb="259">
      <t>テキ</t>
    </rPh>
    <rPh sb="259" eb="260">
      <t>カ</t>
    </rPh>
    <rPh sb="269" eb="272">
      <t>ショウライテキ</t>
    </rPh>
    <rPh sb="273" eb="275">
      <t>リョウキン</t>
    </rPh>
    <rPh sb="275" eb="277">
      <t>タイケイ</t>
    </rPh>
    <rPh sb="278" eb="279">
      <t>フク</t>
    </rPh>
    <rPh sb="280" eb="282">
      <t>オダカ</t>
    </rPh>
    <rPh sb="282" eb="284">
      <t>スイドウ</t>
    </rPh>
    <rPh sb="284" eb="286">
      <t>ジギョウ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</si>
</sst>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E-45BA-A25B-01C7590F84C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72E-45BA-A25B-01C7590F84C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77.17</c:v>
                </c:pt>
                <c:pt idx="1">
                  <c:v>70.97</c:v>
                </c:pt>
                <c:pt idx="2">
                  <c:v>105.5</c:v>
                </c:pt>
                <c:pt idx="3">
                  <c:v>64.78</c:v>
                </c:pt>
                <c:pt idx="4">
                  <c:v>61.25</c:v>
                </c:pt>
              </c:numCache>
            </c:numRef>
          </c:val>
          <c:extLst>
            <c:ext xmlns:c16="http://schemas.microsoft.com/office/drawing/2014/chart" uri="{C3380CC4-5D6E-409C-BE32-E72D297353CC}">
              <c16:uniqueId val="{00000000-5D98-48DF-A775-53D40E3E5E3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D98-48DF-A775-53D40E3E5E3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1-4E73-A486-08F3A894656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1-4E73-A486-08F3A894656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EF-4A26-A60A-B4103B63670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F-4A26-A60A-B4103B63670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9-4A4C-BD38-B854893642E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9-4A4C-BD38-B854893642E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6-469F-9683-AF653BDFF23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6-469F-9683-AF653BDFF23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58996.05</c:v>
                </c:pt>
                <c:pt idx="1">
                  <c:v>22399.39</c:v>
                </c:pt>
                <c:pt idx="2">
                  <c:v>5488.04</c:v>
                </c:pt>
                <c:pt idx="3">
                  <c:v>3382.81</c:v>
                </c:pt>
                <c:pt idx="4">
                  <c:v>2742.96</c:v>
                </c:pt>
              </c:numCache>
            </c:numRef>
          </c:val>
          <c:extLst>
            <c:ext xmlns:c16="http://schemas.microsoft.com/office/drawing/2014/chart" uri="{C3380CC4-5D6E-409C-BE32-E72D297353CC}">
              <c16:uniqueId val="{00000000-66CF-4F58-B65B-5D68F17F68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6CF-4F58-B65B-5D68F17F68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1.48</c:v>
                </c:pt>
                <c:pt idx="1">
                  <c:v>3.37</c:v>
                </c:pt>
                <c:pt idx="2">
                  <c:v>12.55</c:v>
                </c:pt>
                <c:pt idx="3">
                  <c:v>21.89</c:v>
                </c:pt>
                <c:pt idx="4">
                  <c:v>24.05</c:v>
                </c:pt>
              </c:numCache>
            </c:numRef>
          </c:val>
          <c:extLst>
            <c:ext xmlns:c16="http://schemas.microsoft.com/office/drawing/2014/chart" uri="{C3380CC4-5D6E-409C-BE32-E72D297353CC}">
              <c16:uniqueId val="{00000000-1616-422A-96E6-E9C6D31CD2D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1616-422A-96E6-E9C6D31CD2D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19279.7</c:v>
                </c:pt>
                <c:pt idx="1">
                  <c:v>8734.48</c:v>
                </c:pt>
                <c:pt idx="2">
                  <c:v>2242.66</c:v>
                </c:pt>
                <c:pt idx="3">
                  <c:v>1226.6400000000001</c:v>
                </c:pt>
                <c:pt idx="4">
                  <c:v>1020.46</c:v>
                </c:pt>
              </c:numCache>
            </c:numRef>
          </c:val>
          <c:extLst>
            <c:ext xmlns:c16="http://schemas.microsoft.com/office/drawing/2014/chart" uri="{C3380CC4-5D6E-409C-BE32-E72D297353CC}">
              <c16:uniqueId val="{00000000-10FC-4947-BDB9-6C726D91779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10FC-4947-BDB9-6C726D91779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29.99</c:v>
                </c:pt>
                <c:pt idx="1">
                  <c:v>28.86</c:v>
                </c:pt>
                <c:pt idx="2">
                  <c:v>27.97</c:v>
                </c:pt>
                <c:pt idx="3">
                  <c:v>34.94</c:v>
                </c:pt>
                <c:pt idx="4">
                  <c:v>36.83</c:v>
                </c:pt>
              </c:numCache>
            </c:numRef>
          </c:val>
          <c:extLst>
            <c:ext xmlns:c16="http://schemas.microsoft.com/office/drawing/2014/chart" uri="{C3380CC4-5D6E-409C-BE32-E72D297353CC}">
              <c16:uniqueId val="{00000000-B9F6-4692-B7D6-89D1165E0D9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B9F6-4692-B7D6-89D1165E0D9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2.64</c:v>
                </c:pt>
                <c:pt idx="1">
                  <c:v>6.72</c:v>
                </c:pt>
                <c:pt idx="2">
                  <c:v>29.06</c:v>
                </c:pt>
                <c:pt idx="3">
                  <c:v>42.24</c:v>
                </c:pt>
                <c:pt idx="4">
                  <c:v>50.09</c:v>
                </c:pt>
              </c:numCache>
            </c:numRef>
          </c:val>
          <c:extLst>
            <c:ext xmlns:c16="http://schemas.microsoft.com/office/drawing/2014/chart" uri="{C3380CC4-5D6E-409C-BE32-E72D297353CC}">
              <c16:uniqueId val="{00000000-1DD5-4ADF-94FA-30627600F85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DD5-4ADF-94FA-30627600F85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福島県　南相馬市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59830</v>
      </c>
      <c r="AM8" s="73"/>
      <c r="AN8" s="73"/>
      <c r="AO8" s="73"/>
      <c r="AP8" s="73"/>
      <c r="AQ8" s="73"/>
      <c r="AR8" s="73"/>
      <c r="AS8" s="73"/>
      <c r="AT8" s="72">
        <f>データ!$S$6</f>
        <v>398.58</v>
      </c>
      <c r="AU8" s="72"/>
      <c r="AV8" s="72"/>
      <c r="AW8" s="72"/>
      <c r="AX8" s="72"/>
      <c r="AY8" s="72"/>
      <c r="AZ8" s="72"/>
      <c r="BA8" s="72"/>
      <c r="BB8" s="72">
        <f>データ!$T$6</f>
        <v>150.11000000000001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13.66</v>
      </c>
      <c r="Q10" s="72"/>
      <c r="R10" s="72"/>
      <c r="S10" s="72"/>
      <c r="T10" s="72"/>
      <c r="U10" s="72"/>
      <c r="V10" s="72"/>
      <c r="W10" s="73">
        <f>データ!$Q$6</f>
        <v>2516</v>
      </c>
      <c r="X10" s="73"/>
      <c r="Y10" s="73"/>
      <c r="Z10" s="73"/>
      <c r="AA10" s="73"/>
      <c r="AB10" s="73"/>
      <c r="AC10" s="73"/>
      <c r="AD10" s="2"/>
      <c r="AE10" s="2"/>
      <c r="AF10" s="2"/>
      <c r="AG10" s="2"/>
      <c r="AH10" s="2"/>
      <c r="AI10" s="2"/>
      <c r="AJ10" s="2"/>
      <c r="AK10" s="2"/>
      <c r="AL10" s="73">
        <f>データ!$U$6</f>
        <v>996</v>
      </c>
      <c r="AM10" s="73"/>
      <c r="AN10" s="73"/>
      <c r="AO10" s="73"/>
      <c r="AP10" s="73"/>
      <c r="AQ10" s="73"/>
      <c r="AR10" s="73"/>
      <c r="AS10" s="73"/>
      <c r="AT10" s="72">
        <f>データ!$V$6</f>
        <v>6.02</v>
      </c>
      <c r="AU10" s="72"/>
      <c r="AV10" s="72"/>
      <c r="AW10" s="72"/>
      <c r="AX10" s="72"/>
      <c r="AY10" s="72"/>
      <c r="AZ10" s="72"/>
      <c r="BA10" s="72"/>
      <c r="BB10" s="72">
        <f>データ!$W$6</f>
        <v>165.45</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xAN6QBIsnJ0SmGJgRaFtlnbOTomYvanxJDalXMyznSLGnav/OwOX7vqd73CUY+PO8iFkDHo/VaR43MZP6cDUlw==" saltValue="95T/Pf5EOc00U8dIvRFq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72125</v>
      </c>
      <c r="D6" s="34">
        <f t="shared" si="3"/>
        <v>47</v>
      </c>
      <c r="E6" s="34">
        <f t="shared" si="3"/>
        <v>1</v>
      </c>
      <c r="F6" s="34">
        <f t="shared" si="3"/>
        <v>0</v>
      </c>
      <c r="G6" s="34">
        <f t="shared" si="3"/>
        <v>0</v>
      </c>
      <c r="H6" s="34" t="str">
        <f t="shared" si="3"/>
        <v>福島県　南相馬市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13.66</v>
      </c>
      <c r="Q6" s="35">
        <f t="shared" si="3"/>
        <v>2516</v>
      </c>
      <c r="R6" s="35">
        <f t="shared" si="3"/>
        <v>59830</v>
      </c>
      <c r="S6" s="35">
        <f t="shared" si="3"/>
        <v>398.58</v>
      </c>
      <c r="T6" s="35">
        <f t="shared" si="3"/>
        <v>150.11000000000001</v>
      </c>
      <c r="U6" s="35">
        <f t="shared" si="3"/>
        <v>996</v>
      </c>
      <c r="V6" s="35">
        <f t="shared" si="3"/>
        <v>6.02</v>
      </c>
      <c r="W6" s="35">
        <f t="shared" si="3"/>
        <v>165.45</v>
      </c>
      <c r="X6" s="36">
        <f>IF(X7="",NA(),X7)</f>
        <v>77.17</v>
      </c>
      <c r="Y6" s="36">
        <f t="shared" ref="Y6:AG6" si="4">IF(Y7="",NA(),Y7)</f>
        <v>70.97</v>
      </c>
      <c r="Z6" s="36">
        <f t="shared" si="4"/>
        <v>105.5</v>
      </c>
      <c r="AA6" s="36">
        <f t="shared" si="4"/>
        <v>64.78</v>
      </c>
      <c r="AB6" s="36">
        <f t="shared" si="4"/>
        <v>61.25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58996.05</v>
      </c>
      <c r="BF6" s="36">
        <f t="shared" ref="BF6:BN6" si="7">IF(BF7="",NA(),BF7)</f>
        <v>22399.39</v>
      </c>
      <c r="BG6" s="36">
        <f t="shared" si="7"/>
        <v>5488.04</v>
      </c>
      <c r="BH6" s="36">
        <f t="shared" si="7"/>
        <v>3382.81</v>
      </c>
      <c r="BI6" s="36">
        <f t="shared" si="7"/>
        <v>2742.96</v>
      </c>
      <c r="BJ6" s="36">
        <f t="shared" si="7"/>
        <v>1510.14</v>
      </c>
      <c r="BK6" s="36">
        <f t="shared" si="7"/>
        <v>1595.62</v>
      </c>
      <c r="BL6" s="36">
        <f t="shared" si="7"/>
        <v>1302.33</v>
      </c>
      <c r="BM6" s="36">
        <f t="shared" si="7"/>
        <v>1274.21</v>
      </c>
      <c r="BN6" s="36">
        <f t="shared" si="7"/>
        <v>1183.92</v>
      </c>
      <c r="BO6" s="35" t="str">
        <f>IF(BO7="","",IF(BO7="-","【-】","【"&amp;SUBSTITUTE(TEXT(BO7,"#,##0.00"),"-","△")&amp;"】"))</f>
        <v>【1,084.05】</v>
      </c>
      <c r="BP6" s="36">
        <f>IF(BP7="",NA(),BP7)</f>
        <v>1.48</v>
      </c>
      <c r="BQ6" s="36">
        <f t="shared" ref="BQ6:BY6" si="8">IF(BQ7="",NA(),BQ7)</f>
        <v>3.37</v>
      </c>
      <c r="BR6" s="36">
        <f t="shared" si="8"/>
        <v>12.55</v>
      </c>
      <c r="BS6" s="36">
        <f t="shared" si="8"/>
        <v>21.89</v>
      </c>
      <c r="BT6" s="36">
        <f t="shared" si="8"/>
        <v>24.05</v>
      </c>
      <c r="BU6" s="36">
        <f t="shared" si="8"/>
        <v>22.67</v>
      </c>
      <c r="BV6" s="36">
        <f t="shared" si="8"/>
        <v>37.92</v>
      </c>
      <c r="BW6" s="36">
        <f t="shared" si="8"/>
        <v>40.89</v>
      </c>
      <c r="BX6" s="36">
        <f t="shared" si="8"/>
        <v>41.25</v>
      </c>
      <c r="BY6" s="36">
        <f t="shared" si="8"/>
        <v>42.5</v>
      </c>
      <c r="BZ6" s="35" t="str">
        <f>IF(BZ7="","",IF(BZ7="-","【-】","【"&amp;SUBSTITUTE(TEXT(BZ7,"#,##0.00"),"-","△")&amp;"】"))</f>
        <v>【53.46】</v>
      </c>
      <c r="CA6" s="36">
        <f>IF(CA7="",NA(),CA7)</f>
        <v>19279.7</v>
      </c>
      <c r="CB6" s="36">
        <f t="shared" ref="CB6:CJ6" si="9">IF(CB7="",NA(),CB7)</f>
        <v>8734.48</v>
      </c>
      <c r="CC6" s="36">
        <f t="shared" si="9"/>
        <v>2242.66</v>
      </c>
      <c r="CD6" s="36">
        <f t="shared" si="9"/>
        <v>1226.6400000000001</v>
      </c>
      <c r="CE6" s="36">
        <f t="shared" si="9"/>
        <v>1020.46</v>
      </c>
      <c r="CF6" s="36">
        <f t="shared" si="9"/>
        <v>789.62</v>
      </c>
      <c r="CG6" s="36">
        <f t="shared" si="9"/>
        <v>423.18</v>
      </c>
      <c r="CH6" s="36">
        <f t="shared" si="9"/>
        <v>383.2</v>
      </c>
      <c r="CI6" s="36">
        <f t="shared" si="9"/>
        <v>383.25</v>
      </c>
      <c r="CJ6" s="36">
        <f t="shared" si="9"/>
        <v>377.72</v>
      </c>
      <c r="CK6" s="35" t="str">
        <f>IF(CK7="","",IF(CK7="-","【-】","【"&amp;SUBSTITUTE(TEXT(CK7,"#,##0.00"),"-","△")&amp;"】"))</f>
        <v>【300.47】</v>
      </c>
      <c r="CL6" s="36">
        <f>IF(CL7="",NA(),CL7)</f>
        <v>29.99</v>
      </c>
      <c r="CM6" s="36">
        <f t="shared" ref="CM6:CU6" si="10">IF(CM7="",NA(),CM7)</f>
        <v>28.86</v>
      </c>
      <c r="CN6" s="36">
        <f t="shared" si="10"/>
        <v>27.97</v>
      </c>
      <c r="CO6" s="36">
        <f t="shared" si="10"/>
        <v>34.94</v>
      </c>
      <c r="CP6" s="36">
        <f t="shared" si="10"/>
        <v>36.83</v>
      </c>
      <c r="CQ6" s="36">
        <f t="shared" si="10"/>
        <v>48.7</v>
      </c>
      <c r="CR6" s="36">
        <f t="shared" si="10"/>
        <v>46.9</v>
      </c>
      <c r="CS6" s="36">
        <f t="shared" si="10"/>
        <v>47.95</v>
      </c>
      <c r="CT6" s="36">
        <f t="shared" si="10"/>
        <v>48.26</v>
      </c>
      <c r="CU6" s="36">
        <f t="shared" si="10"/>
        <v>48.01</v>
      </c>
      <c r="CV6" s="35" t="str">
        <f>IF(CV7="","",IF(CV7="-","【-】","【"&amp;SUBSTITUTE(TEXT(CV7,"#,##0.00"),"-","△")&amp;"】"))</f>
        <v>【54.90】</v>
      </c>
      <c r="CW6" s="36">
        <f>IF(CW7="",NA(),CW7)</f>
        <v>2.64</v>
      </c>
      <c r="CX6" s="36">
        <f t="shared" ref="CX6:DF6" si="11">IF(CX7="",NA(),CX7)</f>
        <v>6.72</v>
      </c>
      <c r="CY6" s="36">
        <f t="shared" si="11"/>
        <v>29.06</v>
      </c>
      <c r="CZ6" s="36">
        <f t="shared" si="11"/>
        <v>42.24</v>
      </c>
      <c r="DA6" s="36">
        <f t="shared" si="11"/>
        <v>50.09</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72125</v>
      </c>
      <c r="D7" s="38">
        <v>47</v>
      </c>
      <c r="E7" s="38">
        <v>1</v>
      </c>
      <c r="F7" s="38">
        <v>0</v>
      </c>
      <c r="G7" s="38">
        <v>0</v>
      </c>
      <c r="H7" s="38" t="s">
        <v>97</v>
      </c>
      <c r="I7" s="38" t="s">
        <v>98</v>
      </c>
      <c r="J7" s="38" t="s">
        <v>99</v>
      </c>
      <c r="K7" s="38" t="s">
        <v>100</v>
      </c>
      <c r="L7" s="38" t="s">
        <v>101</v>
      </c>
      <c r="M7" s="38" t="s">
        <v>102</v>
      </c>
      <c r="N7" s="39" t="s">
        <v>103</v>
      </c>
      <c r="O7" s="39" t="s">
        <v>104</v>
      </c>
      <c r="P7" s="39">
        <v>13.66</v>
      </c>
      <c r="Q7" s="39">
        <v>2516</v>
      </c>
      <c r="R7" s="39">
        <v>59830</v>
      </c>
      <c r="S7" s="39">
        <v>398.58</v>
      </c>
      <c r="T7" s="39">
        <v>150.11000000000001</v>
      </c>
      <c r="U7" s="39">
        <v>996</v>
      </c>
      <c r="V7" s="39">
        <v>6.02</v>
      </c>
      <c r="W7" s="39">
        <v>165.45</v>
      </c>
      <c r="X7" s="39">
        <v>77.17</v>
      </c>
      <c r="Y7" s="39">
        <v>70.97</v>
      </c>
      <c r="Z7" s="39">
        <v>105.5</v>
      </c>
      <c r="AA7" s="39">
        <v>64.78</v>
      </c>
      <c r="AB7" s="39">
        <v>61.25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58996.05</v>
      </c>
      <c r="BF7" s="39">
        <v>22399.39</v>
      </c>
      <c r="BG7" s="39">
        <v>5488.04</v>
      </c>
      <c r="BH7" s="39">
        <v>3382.81</v>
      </c>
      <c r="BI7" s="39">
        <v>2742.96</v>
      </c>
      <c r="BJ7" s="39">
        <v>1510.14</v>
      </c>
      <c r="BK7" s="39">
        <v>1595.62</v>
      </c>
      <c r="BL7" s="39">
        <v>1302.33</v>
      </c>
      <c r="BM7" s="39">
        <v>1274.21</v>
      </c>
      <c r="BN7" s="39">
        <v>1183.92</v>
      </c>
      <c r="BO7" s="39">
        <v>1084.05</v>
      </c>
      <c r="BP7" s="39">
        <v>1.48</v>
      </c>
      <c r="BQ7" s="39">
        <v>3.37</v>
      </c>
      <c r="BR7" s="39">
        <v>12.55</v>
      </c>
      <c r="BS7" s="39">
        <v>21.89</v>
      </c>
      <c r="BT7" s="39">
        <v>24.05</v>
      </c>
      <c r="BU7" s="39">
        <v>22.67</v>
      </c>
      <c r="BV7" s="39">
        <v>37.92</v>
      </c>
      <c r="BW7" s="39">
        <v>40.89</v>
      </c>
      <c r="BX7" s="39">
        <v>41.25</v>
      </c>
      <c r="BY7" s="39">
        <v>42.5</v>
      </c>
      <c r="BZ7" s="39">
        <v>53.46</v>
      </c>
      <c r="CA7" s="39">
        <v>19279.7</v>
      </c>
      <c r="CB7" s="39">
        <v>8734.48</v>
      </c>
      <c r="CC7" s="39">
        <v>2242.66</v>
      </c>
      <c r="CD7" s="39">
        <v>1226.6400000000001</v>
      </c>
      <c r="CE7" s="39">
        <v>1020.46</v>
      </c>
      <c r="CF7" s="39">
        <v>789.62</v>
      </c>
      <c r="CG7" s="39">
        <v>423.18</v>
      </c>
      <c r="CH7" s="39">
        <v>383.2</v>
      </c>
      <c r="CI7" s="39">
        <v>383.25</v>
      </c>
      <c r="CJ7" s="39">
        <v>377.72</v>
      </c>
      <c r="CK7" s="39">
        <v>300.47000000000003</v>
      </c>
      <c r="CL7" s="39">
        <v>29.99</v>
      </c>
      <c r="CM7" s="39">
        <v>28.86</v>
      </c>
      <c r="CN7" s="39">
        <v>27.97</v>
      </c>
      <c r="CO7" s="39">
        <v>34.94</v>
      </c>
      <c r="CP7" s="39">
        <v>36.83</v>
      </c>
      <c r="CQ7" s="39">
        <v>48.7</v>
      </c>
      <c r="CR7" s="39">
        <v>46.9</v>
      </c>
      <c r="CS7" s="39">
        <v>47.95</v>
      </c>
      <c r="CT7" s="39">
        <v>48.26</v>
      </c>
      <c r="CU7" s="39">
        <v>48.01</v>
      </c>
      <c r="CV7" s="39">
        <v>54.9</v>
      </c>
      <c r="CW7" s="39">
        <v>2.64</v>
      </c>
      <c r="CX7" s="39">
        <v>6.72</v>
      </c>
      <c r="CY7" s="39">
        <v>29.06</v>
      </c>
      <c r="CZ7" s="39">
        <v>42.24</v>
      </c>
      <c r="DA7" s="39">
        <v>50.09</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2021-01-27T04:52:26Z</cp:lastPrinted>
  <dcterms:created xsi:type="dcterms:W3CDTF">2020-12-04T02:19:13Z</dcterms:created>
  <dcterms:modified xsi:type="dcterms:W3CDTF">2021-01-27T04:52:27Z</dcterms:modified>
  <cp:category/>
</cp:coreProperties>
</file>