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hdd\課長補佐\公営企業会計移行・経営戦略策定\「経営戦略」の策定推進について\喜多方市下水道事業経営戦略\経営比較分析表\R01決算値　経営比較分析表\【経営比較分析表】2019_072087_47_1718\"/>
    </mc:Choice>
  </mc:AlternateContent>
  <workbookProtection workbookAlgorithmName="SHA-512" workbookHashValue="o4z+29AdG+0lddxb6di0NgnLD2h38p2IUbMHoJLZd2ojyErUeEuj0KlNlBqJ5vpx8IP4TQ9REInA4YR0Tadk3Q==" workbookSaltValue="rsMZtR6aRf9YiFSVoGwnL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<sst xmlns="http://schemas.openxmlformats.org/spreadsheetml/2006/main" count="236" uniqueCount="120">
  <si>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</si>
  <si>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</si>
  <si>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</si>
  <si>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</si>
  <si>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</si>
  <si>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</si>
  <si>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</si>
  <si>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</si>
  <si>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</si>
  <si>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</si>
  <si>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</si>
  <si>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</si>
  <si>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</si>
  <si>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</si>
  <si>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</si>
  <si>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</si>
  <si>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</si>
  <si>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</si>
  <si>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</si>
  <si>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</si>
  <si>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</si>
  <si>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</si>
  <si>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</si>
  <si>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</si>
  <si>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</si>
  <si>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</si>
  <si>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</si>
  <si>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</si>
  <si>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</si>
  <si>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</si>
  <si>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</si>
  <si>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</si>
  <si>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</si>
  <si>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</si>
  <si>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</si>
  <si>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</si>
  <si>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</si>
  <si>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</si>
  <si>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</si>
  <si>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</si>
  <si>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</si>
  <si>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</si>
  <si>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</si>
  <si>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</si>
  <si>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</si>
  <si>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</si>
  <si>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</si>
  <si>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</si>
  <si>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</si>
  <si>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</si>
  <si>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</si>
  <si>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</si>
  <si>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</si>
  <si>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</si>
  <si>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</si>
  <si>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</si>
  <si>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</si>
  <si>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</si>
  <si>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</si>
  <si>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</si>
  <si>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</si>
  <si>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</si>
  <si>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</si>
  <si>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</si>
  <si>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</si>
  <si>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</si>
  <si>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</si>
  <si>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</si>
  <si>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</si>
  <si>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</si>
  <si>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</si>
  <si>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</si>
  <si>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</si>
  <si>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</si>
  <si>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</si>
  <si>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</si>
  <si>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</si>
  <si>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</si>
  <si>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</si>
  <si>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</si>
  <si>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</si>
  <si>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</si>
  <si>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</si>
  <si>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</si>
  <si>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</si>
  <si>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</si>
  <si>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</si>
  <si>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</si>
  <si>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</si>
  <si>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</si>
  <si>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</si>
  <si>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</si>
  <si>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</si>
  <si>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</si>
  <si>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</si>
  <si>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</si>
  <si>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</si>
  <si>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</si>
  <si>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</si>
  <si>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</si>
  <si>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</si>
  <si>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</si>
  <si>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</si>
  <si>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</si>
  <si>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</si>
  <si>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</si>
  <si>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</si>
  <si>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</si>
  <si>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</si>
  <si>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</si>
  <si>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</si>
  <si>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</si>
  <si>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</si>
  <si>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</si>
  <si>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</si>
  <si>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</si>
  <si>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</si>
  <si>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令和元年度決算については、令和2年4月からの地方公営企業法の一部適用に伴い打ち切り決算となっている。
　本事業は住民の日常生活に欠くことのできない重要なサービスを提供する役割を果たしており、必要な未普及区域への管渠整備や施設等の老朽化に伴う更新投資の増大、人口減少に伴う料金収入の減少等により厳しい経営環境となっている。
　このような中、公衆衛生の向上と公共用水域の水質の保全を図るため将来に渡り持続可能なサービスを提供していけるよう、加入促進や料金体系見直しの検討を行い使用料の確保に努め、維持管理費等のコストの縮減を図り健全な経営を行っていく必要がある。</t>
    <rPh sb="1" eb="3">
      <t>レイワ</t>
    </rPh>
    <rPh sb="3" eb="4">
      <t>ガン</t>
    </rPh>
    <rPh sb="4" eb="5">
      <t>ネン</t>
    </rPh>
    <rPh sb="5" eb="6">
      <t>ド</t>
    </rPh>
    <rPh sb="6" eb="8">
      <t>ケッサン</t>
    </rPh>
    <rPh sb="14" eb="16">
      <t>レイワ</t>
    </rPh>
    <rPh sb="23" eb="25">
      <t>チホウ</t>
    </rPh>
    <rPh sb="29" eb="30">
      <t>ホウ</t>
    </rPh>
    <rPh sb="31" eb="33">
      <t>イチブ</t>
    </rPh>
    <rPh sb="33" eb="35">
      <t>テキヨウ</t>
    </rPh>
    <rPh sb="53" eb="54">
      <t>ホン</t>
    </rPh>
    <rPh sb="54" eb="56">
      <t>ジギョウ</t>
    </rPh>
    <rPh sb="150" eb="152">
      <t>ケイエイ</t>
    </rPh>
    <rPh sb="152" eb="154">
      <t>カンキョウ</t>
    </rPh>
    <rPh sb="190" eb="191">
      <t>ハカ</t>
    </rPh>
    <rPh sb="194" eb="196">
      <t>ショウライ</t>
    </rPh>
    <rPh sb="197" eb="198">
      <t>ワタ</t>
    </rPh>
    <rPh sb="199" eb="201">
      <t>ジゾク</t>
    </rPh>
    <rPh sb="201" eb="203">
      <t>カノウ</t>
    </rPh>
    <rPh sb="209" eb="211">
      <t>テイキョウ</t>
    </rPh>
    <rPh sb="219" eb="221">
      <t>カニュウ</t>
    </rPh>
    <rPh sb="221" eb="223">
      <t>ソクシン</t>
    </rPh>
    <rPh sb="247" eb="249">
      <t>イジ</t>
    </rPh>
    <rPh sb="249" eb="252">
      <t>カンリヒ</t>
    </rPh>
    <rPh sb="252" eb="253">
      <t>トウ</t>
    </rPh>
    <rPh sb="258" eb="260">
      <t>シュクゲン</t>
    </rPh>
    <rPh sb="261" eb="262">
      <t>ハカ</t>
    </rPh>
    <rPh sb="263" eb="265">
      <t>ケンゼン</t>
    </rPh>
    <rPh sb="269" eb="270">
      <t>オコナ</t>
    </rPh>
    <rPh sb="274" eb="276">
      <t>ヒツヨウ</t>
    </rPh>
    <phoneticPr fontId="4"/>
  </si>
  <si>
    <t>本市の公共下水道事業は、喜多方処理区、塩川処理区の２処理区あり、全体計画に対する整備率が４割程度であることから引き続き管渠埋設等の計画的な面整備を推進する必要がある。
　一方、終末処理場である喜多方浄化センター、塩川浄化センターにおいては、施設、設備の老朽化等による更新費用や維持管理経費が増加していく傾向となっている。
①収益的収支比率については、平成29年度から基準内繰入金の見直しを行ったことや使用料収入の増加により上昇傾向にあるが、令和元年度は地方公営企業法の一部適用により打ち切り決算となったため減少している。
④企業債残高対事業規模比率については、基準内繰入金の見直しにより一般会計の負担が高くなったため減少している。
⑤経費回収率については、横ばい傾向であり100％に満たない状況が続いているため経費の節減や適正な使用料の検討を行っていく必要がある。
⑥汚水処理原価については、横ばいではあるが依然高い状況となっている。
⑦施設利用率については流入量の増加により増加している。
⑧水洗化率については、整備拡大、下水道接続者の増加により増加傾向となっている。</t>
    <rPh sb="220" eb="222">
      <t>レイワ</t>
    </rPh>
    <rPh sb="222" eb="223">
      <t>ガン</t>
    </rPh>
    <rPh sb="223" eb="225">
      <t>ネンド</t>
    </rPh>
    <phoneticPr fontId="4"/>
  </si>
  <si>
    <t>　喜多方処理区は平成５年度に供用開始し26年を経過、塩川処理区は平成14年度に供用開始し17年を経過しており、両処理区とも施設、設備の老朽化等による更新費用が増加する傾向となっている。
　なお、供用開始から20年以上経過している喜多方処理区については、予防保全的管理を行うため、平成23年度に長寿命化計画を策定し、平成24年度より計画的な改築、更新等を実施している。
　さらに、持続可能な下水道事業のため、平成28年度には喜多方処理区及び塩川処理区において下水道ストックマネジメント計画を策定し、下水道施設の計画的かつ効率的な管理を実施する。
　管渠については、法定耐用年数である50年を経過している箇所はありません。</t>
    <rPh sb="16" eb="18">
      <t>ショリ</t>
    </rPh>
    <rPh sb="18" eb="19">
      <t>ク</t>
    </rPh>
    <rPh sb="22" eb="24">
      <t>ショリ</t>
    </rPh>
    <rPh sb="24" eb="25">
      <t>ク</t>
    </rPh>
    <rPh sb="79" eb="81">
      <t>ゾウカ</t>
    </rPh>
    <rPh sb="83" eb="85">
      <t>ケイコウ</t>
    </rPh>
    <rPh sb="95" eb="97">
      <t>イッポウ</t>
    </rPh>
    <rPh sb="106" eb="109">
      <t>キタカタ</t>
    </rPh>
    <rPh sb="116" eb="118">
      <t>シオカワ</t>
    </rPh>
    <rPh sb="118" eb="120">
      <t>ジョウカオモチホウサイショウカンガンキンエイキョウテイドルイジダンタイヒカクヒクスイジュンオヨ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</si>
</sst>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8A-4222-B9A9-6C74CBF143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4C8A-4222-B9A9-6C74CBF143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50.55</c:v>
                </c:pt>
                <c:pt idx="1">
                  <c:v>51.62</c:v>
                </c:pt>
                <c:pt idx="2">
                  <c:v>53.46</c:v>
                </c:pt>
                <c:pt idx="3">
                  <c:v>51.83</c:v>
                </c:pt>
                <c:pt idx="4">
                  <c:v>55.05</c:v>
                </c:pt>
              </c:numCache>
            </c:numRef>
          </c:val>
          <c:extLst>
            <c:ext xmlns:c16="http://schemas.microsoft.com/office/drawing/2014/chart" uri="{C3380CC4-5D6E-409C-BE32-E72D297353CC}">
              <c16:uniqueId val="{00000000-67E1-41F2-9CB2-CC87F70BAAC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67E1-41F2-9CB2-CC87F70BAAC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80.12</c:v>
                </c:pt>
                <c:pt idx="1">
                  <c:v>82.37</c:v>
                </c:pt>
                <c:pt idx="2">
                  <c:v>83.44</c:v>
                </c:pt>
                <c:pt idx="3">
                  <c:v>84.96</c:v>
                </c:pt>
                <c:pt idx="4">
                  <c:v>86.3</c:v>
                </c:pt>
              </c:numCache>
            </c:numRef>
          </c:val>
          <c:extLst>
            <c:ext xmlns:c16="http://schemas.microsoft.com/office/drawing/2014/chart" uri="{C3380CC4-5D6E-409C-BE32-E72D297353CC}">
              <c16:uniqueId val="{00000000-8A84-426D-BCB1-1A5E7B5654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8A84-426D-BCB1-1A5E7B5654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69.94</c:v>
                </c:pt>
                <c:pt idx="1">
                  <c:v>73.03</c:v>
                </c:pt>
                <c:pt idx="2">
                  <c:v>94.75</c:v>
                </c:pt>
                <c:pt idx="3">
                  <c:v>92.84</c:v>
                </c:pt>
                <c:pt idx="4">
                  <c:v>92.39</c:v>
                </c:pt>
              </c:numCache>
            </c:numRef>
          </c:val>
          <c:extLst>
            <c:ext xmlns:c16="http://schemas.microsoft.com/office/drawing/2014/chart" uri="{C3380CC4-5D6E-409C-BE32-E72D297353CC}">
              <c16:uniqueId val="{00000000-3AE3-4A17-9936-074C004BC4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E3-4A17-9936-074C004BC4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2C-4EBA-A1A4-39EF41809E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2C-4EBA-A1A4-39EF41809E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D4-47FB-9E6D-4E881564B1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D4-47FB-9E6D-4E881564B1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72-477A-86B5-D8052021AC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72-477A-86B5-D8052021AC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CA-46CB-82A1-138D47423C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CA-46CB-82A1-138D47423C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1450.65</c:v>
                </c:pt>
                <c:pt idx="1">
                  <c:v>1423.51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0D0-4024-A81C-CAC98D072A8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50D0-4024-A81C-CAC98D072A8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46.65</c:v>
                </c:pt>
                <c:pt idx="1">
                  <c:v>51.31</c:v>
                </c:pt>
                <c:pt idx="2">
                  <c:v>91.74</c:v>
                </c:pt>
                <c:pt idx="3">
                  <c:v>88.61</c:v>
                </c:pt>
                <c:pt idx="4">
                  <c:v>86.64</c:v>
                </c:pt>
              </c:numCache>
            </c:numRef>
          </c:val>
          <c:extLst>
            <c:ext xmlns:c16="http://schemas.microsoft.com/office/drawing/2014/chart" uri="{C3380CC4-5D6E-409C-BE32-E72D297353CC}">
              <c16:uniqueId val="{00000000-A5BB-47C2-8081-D9FA1C0E33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A5BB-47C2-8081-D9FA1C0E33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398.42</c:v>
                </c:pt>
                <c:pt idx="1">
                  <c:v>361.97</c:v>
                </c:pt>
                <c:pt idx="2">
                  <c:v>202.33</c:v>
                </c:pt>
                <c:pt idx="3">
                  <c:v>209.54</c:v>
                </c:pt>
                <c:pt idx="4">
                  <c:v>190.98</c:v>
                </c:pt>
              </c:numCache>
            </c:numRef>
          </c:val>
          <c:extLst>
            <c:ext xmlns:c16="http://schemas.microsoft.com/office/drawing/2014/chart" uri="{C3380CC4-5D6E-409C-BE32-E72D297353CC}">
              <c16:uniqueId val="{00000000-4355-4C67-B018-6C41C3E1B0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4355-4C67-B018-6C41C3E1B0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22" zoomScale="85" zoomScaleNormal="85"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喜多方市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47354</v>
      </c>
      <c r="AM8" s="51"/>
      <c r="AN8" s="51"/>
      <c r="AO8" s="51"/>
      <c r="AP8" s="51"/>
      <c r="AQ8" s="51"/>
      <c r="AR8" s="51"/>
      <c r="AS8" s="51"/>
      <c r="AT8" s="46">
        <f>データ!T6</f>
        <v>554.63</v>
      </c>
      <c r="AU8" s="46"/>
      <c r="AV8" s="46"/>
      <c r="AW8" s="46"/>
      <c r="AX8" s="46"/>
      <c r="AY8" s="46"/>
      <c r="AZ8" s="46"/>
      <c r="BA8" s="46"/>
      <c r="BB8" s="46">
        <f>データ!U6</f>
        <v>85.38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28.78</v>
      </c>
      <c r="Q10" s="46"/>
      <c r="R10" s="46"/>
      <c r="S10" s="46"/>
      <c r="T10" s="46"/>
      <c r="U10" s="46"/>
      <c r="V10" s="46"/>
      <c r="W10" s="46">
        <f>データ!Q6</f>
        <v>90.35</v>
      </c>
      <c r="X10" s="46"/>
      <c r="Y10" s="46"/>
      <c r="Z10" s="46"/>
      <c r="AA10" s="46"/>
      <c r="AB10" s="46"/>
      <c r="AC10" s="46"/>
      <c r="AD10" s="51">
        <f>データ!R6</f>
        <v>3390</v>
      </c>
      <c r="AE10" s="51"/>
      <c r="AF10" s="51"/>
      <c r="AG10" s="51"/>
      <c r="AH10" s="51"/>
      <c r="AI10" s="51"/>
      <c r="AJ10" s="51"/>
      <c r="AK10" s="2"/>
      <c r="AL10" s="51">
        <f>データ!V6</f>
        <v>13530</v>
      </c>
      <c r="AM10" s="51"/>
      <c r="AN10" s="51"/>
      <c r="AO10" s="51"/>
      <c r="AP10" s="51"/>
      <c r="AQ10" s="51"/>
      <c r="AR10" s="51"/>
      <c r="AS10" s="51"/>
      <c r="AT10" s="46">
        <f>データ!W6</f>
        <v>5</v>
      </c>
      <c r="AU10" s="46"/>
      <c r="AV10" s="46"/>
      <c r="AW10" s="46"/>
      <c r="AX10" s="46"/>
      <c r="AY10" s="46"/>
      <c r="AZ10" s="46"/>
      <c r="BA10" s="46"/>
      <c r="BB10" s="46">
        <f>データ!X6</f>
        <v>2706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4hvaTW93UPIwwpC3NM7/u8vqewZeIsmwFw6ieBRxuwpAvLqSoPOc4SaPE18Kb8CByB9JqcG/YU3pBxyZcIVpSA==" saltValue="6l53hHDo+ITKd3PSf0Vr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72087</v>
      </c>
      <c r="D6" s="33">
        <f t="shared" si="3"/>
        <v>47</v>
      </c>
      <c r="E6" s="33">
        <f t="shared" si="3"/>
        <v>17</v>
      </c>
      <c r="F6" s="33">
        <f t="shared" si="3"/>
        <v>1</v>
      </c>
      <c r="G6" s="33">
        <f t="shared" si="3"/>
        <v>0</v>
      </c>
      <c r="H6" s="33" t="str">
        <f t="shared" si="3"/>
        <v>福島県　喜多方市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28.78</v>
      </c>
      <c r="Q6" s="34">
        <f t="shared" si="3"/>
        <v>90.35</v>
      </c>
      <c r="R6" s="34">
        <f t="shared" si="3"/>
        <v>3390</v>
      </c>
      <c r="S6" s="34">
        <f t="shared" si="3"/>
        <v>47354</v>
      </c>
      <c r="T6" s="34">
        <f t="shared" si="3"/>
        <v>554.63</v>
      </c>
      <c r="U6" s="34">
        <f t="shared" si="3"/>
        <v>85.38</v>
      </c>
      <c r="V6" s="34">
        <f t="shared" si="3"/>
        <v>13530</v>
      </c>
      <c r="W6" s="34">
        <f t="shared" si="3"/>
        <v>5</v>
      </c>
      <c r="X6" s="34">
        <f t="shared" si="3"/>
        <v>2706</v>
      </c>
      <c r="Y6" s="35">
        <f>IF(Y7="",NA(),Y7)</f>
        <v>69.94</v>
      </c>
      <c r="Z6" s="35">
        <f t="shared" ref="Z6:AH6" si="4">IF(Z7="",NA(),Z7)</f>
        <v>73.03</v>
      </c>
      <c r="AA6" s="35">
        <f t="shared" si="4"/>
        <v>94.75</v>
      </c>
      <c r="AB6" s="35">
        <f t="shared" si="4"/>
        <v>92.84</v>
      </c>
      <c r="AC6" s="35">
        <f t="shared" si="4"/>
        <v>92.39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1450.65</v>
      </c>
      <c r="BG6" s="35">
        <f t="shared" ref="BG6:BO6" si="7">IF(BG7="",NA(),BG7)</f>
        <v>1423.51</v>
      </c>
      <c r="BH6" s="34">
        <f t="shared" si="7"/>
        <v>0</v>
      </c>
      <c r="BI6" s="34">
        <f t="shared" si="7"/>
        <v>0</v>
      </c>
      <c r="BJ6" s="34">
        <f t="shared" si="7"/>
        <v>0</v>
      </c>
      <c r="BK6" s="35">
        <f t="shared" si="7"/>
        <v>1118.56</v>
      </c>
      <c r="BL6" s="35">
        <f t="shared" si="7"/>
        <v>1111.31</v>
      </c>
      <c r="BM6" s="35">
        <f t="shared" si="7"/>
        <v>966.33</v>
      </c>
      <c r="BN6" s="35">
        <f t="shared" si="7"/>
        <v>958.81</v>
      </c>
      <c r="BO6" s="35">
        <f t="shared" si="7"/>
        <v>1001.3</v>
      </c>
      <c r="BP6" s="34" t="str">
        <f>IF(BP7="","",IF(BP7="-","【-】","【"&amp;SUBSTITUTE(TEXT(BP7,"#,##0.00"),"-","△")&amp;"】"))</f>
        <v>【682.51】</v>
      </c>
      <c r="BQ6" s="35">
        <f>IF(BQ7="",NA(),BQ7)</f>
        <v>46.65</v>
      </c>
      <c r="BR6" s="35">
        <f t="shared" ref="BR6:BZ6" si="8">IF(BR7="",NA(),BR7)</f>
        <v>51.31</v>
      </c>
      <c r="BS6" s="35">
        <f t="shared" si="8"/>
        <v>91.74</v>
      </c>
      <c r="BT6" s="35">
        <f t="shared" si="8"/>
        <v>88.61</v>
      </c>
      <c r="BU6" s="35">
        <f t="shared" si="8"/>
        <v>86.64</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398.42</v>
      </c>
      <c r="CC6" s="35">
        <f t="shared" ref="CC6:CK6" si="9">IF(CC7="",NA(),CC7)</f>
        <v>361.97</v>
      </c>
      <c r="CD6" s="35">
        <f t="shared" si="9"/>
        <v>202.33</v>
      </c>
      <c r="CE6" s="35">
        <f t="shared" si="9"/>
        <v>209.54</v>
      </c>
      <c r="CF6" s="35">
        <f t="shared" si="9"/>
        <v>190.98</v>
      </c>
      <c r="CG6" s="35">
        <f t="shared" si="9"/>
        <v>215.28</v>
      </c>
      <c r="CH6" s="35">
        <f t="shared" si="9"/>
        <v>207.96</v>
      </c>
      <c r="CI6" s="35">
        <f t="shared" si="9"/>
        <v>194.31</v>
      </c>
      <c r="CJ6" s="35">
        <f t="shared" si="9"/>
        <v>190.99</v>
      </c>
      <c r="CK6" s="35">
        <f t="shared" si="9"/>
        <v>187.55</v>
      </c>
      <c r="CL6" s="34" t="str">
        <f>IF(CL7="","",IF(CL7="-","【-】","【"&amp;SUBSTITUTE(TEXT(CL7,"#,##0.00"),"-","△")&amp;"】"))</f>
        <v>【136.15】</v>
      </c>
      <c r="CM6" s="35">
        <f>IF(CM7="",NA(),CM7)</f>
        <v>50.55</v>
      </c>
      <c r="CN6" s="35">
        <f t="shared" ref="CN6:CV6" si="10">IF(CN7="",NA(),CN7)</f>
        <v>51.62</v>
      </c>
      <c r="CO6" s="35">
        <f t="shared" si="10"/>
        <v>53.46</v>
      </c>
      <c r="CP6" s="35">
        <f t="shared" si="10"/>
        <v>51.83</v>
      </c>
      <c r="CQ6" s="35">
        <f t="shared" si="10"/>
        <v>55.05</v>
      </c>
      <c r="CR6" s="35">
        <f t="shared" si="10"/>
        <v>54.67</v>
      </c>
      <c r="CS6" s="35">
        <f t="shared" si="10"/>
        <v>53.51</v>
      </c>
      <c r="CT6" s="35">
        <f t="shared" si="10"/>
        <v>53.5</v>
      </c>
      <c r="CU6" s="35">
        <f t="shared" si="10"/>
        <v>52.58</v>
      </c>
      <c r="CV6" s="35">
        <f t="shared" si="10"/>
        <v>50.94</v>
      </c>
      <c r="CW6" s="34" t="str">
        <f>IF(CW7="","",IF(CW7="-","【-】","【"&amp;SUBSTITUTE(TEXT(CW7,"#,##0.00"),"-","△")&amp;"】"))</f>
        <v>【59.64】</v>
      </c>
      <c r="CX6" s="35">
        <f>IF(CX7="",NA(),CX7)</f>
        <v>80.12</v>
      </c>
      <c r="CY6" s="35">
        <f t="shared" ref="CY6:DG6" si="11">IF(CY7="",NA(),CY7)</f>
        <v>82.37</v>
      </c>
      <c r="CZ6" s="35">
        <f t="shared" si="11"/>
        <v>83.44</v>
      </c>
      <c r="DA6" s="35">
        <f t="shared" si="11"/>
        <v>84.96</v>
      </c>
      <c r="DB6" s="35">
        <f t="shared" si="11"/>
        <v>86.3</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72087</v>
      </c>
      <c r="D7" s="37">
        <v>47</v>
      </c>
      <c r="E7" s="37">
        <v>17</v>
      </c>
      <c r="F7" s="37">
        <v>1</v>
      </c>
      <c r="G7" s="37">
        <v>0</v>
      </c>
      <c r="H7" s="37" t="s">
        <v>97</v>
      </c>
      <c r="I7" s="37" t="s">
        <v>98</v>
      </c>
      <c r="J7" s="37" t="s">
        <v>99</v>
      </c>
      <c r="K7" s="37" t="s">
        <v>100</v>
      </c>
      <c r="L7" s="37" t="s">
        <v>101</v>
      </c>
      <c r="M7" s="37" t="s">
        <v>102</v>
      </c>
      <c r="N7" s="38" t="s">
        <v>103</v>
      </c>
      <c r="O7" s="38" t="s">
        <v>104</v>
      </c>
      <c r="P7" s="38">
        <v>28.78</v>
      </c>
      <c r="Q7" s="38">
        <v>90.35</v>
      </c>
      <c r="R7" s="38">
        <v>3390</v>
      </c>
      <c r="S7" s="38">
        <v>47354</v>
      </c>
      <c r="T7" s="38">
        <v>554.63</v>
      </c>
      <c r="U7" s="38">
        <v>85.38</v>
      </c>
      <c r="V7" s="38">
        <v>13530</v>
      </c>
      <c r="W7" s="38">
        <v>5</v>
      </c>
      <c r="X7" s="38">
        <v>2706</v>
      </c>
      <c r="Y7" s="38">
        <v>69.94</v>
      </c>
      <c r="Z7" s="38">
        <v>73.03</v>
      </c>
      <c r="AA7" s="38">
        <v>94.75</v>
      </c>
      <c r="AB7" s="38">
        <v>92.84</v>
      </c>
      <c r="AC7" s="38">
        <v>92.39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1450.65</v>
      </c>
      <c r="BG7" s="38">
        <v>1423.51</v>
      </c>
      <c r="BH7" s="38">
        <v>0</v>
      </c>
      <c r="BI7" s="38">
        <v>0</v>
      </c>
      <c r="BJ7" s="38">
        <v>0</v>
      </c>
      <c r="BK7" s="38">
        <v>1118.56</v>
      </c>
      <c r="BL7" s="38">
        <v>1111.31</v>
      </c>
      <c r="BM7" s="38">
        <v>966.33</v>
      </c>
      <c r="BN7" s="38">
        <v>958.81</v>
      </c>
      <c r="BO7" s="38">
        <v>1001.3</v>
      </c>
      <c r="BP7" s="38">
        <v>682.51</v>
      </c>
      <c r="BQ7" s="38">
        <v>46.65</v>
      </c>
      <c r="BR7" s="38">
        <v>51.31</v>
      </c>
      <c r="BS7" s="38">
        <v>91.74</v>
      </c>
      <c r="BT7" s="38">
        <v>88.61</v>
      </c>
      <c r="BU7" s="38">
        <v>86.64</v>
      </c>
      <c r="BV7" s="38">
        <v>72.33</v>
      </c>
      <c r="BW7" s="38">
        <v>75.540000000000006</v>
      </c>
      <c r="BX7" s="38">
        <v>81.739999999999995</v>
      </c>
      <c r="BY7" s="38">
        <v>82.88</v>
      </c>
      <c r="BZ7" s="38">
        <v>81.88</v>
      </c>
      <c r="CA7" s="38">
        <v>100.34</v>
      </c>
      <c r="CB7" s="38">
        <v>398.42</v>
      </c>
      <c r="CC7" s="38">
        <v>361.97</v>
      </c>
      <c r="CD7" s="38">
        <v>202.33</v>
      </c>
      <c r="CE7" s="38">
        <v>209.54</v>
      </c>
      <c r="CF7" s="38">
        <v>190.98</v>
      </c>
      <c r="CG7" s="38">
        <v>215.28</v>
      </c>
      <c r="CH7" s="38">
        <v>207.96</v>
      </c>
      <c r="CI7" s="38">
        <v>194.31</v>
      </c>
      <c r="CJ7" s="38">
        <v>190.99</v>
      </c>
      <c r="CK7" s="38">
        <v>187.55</v>
      </c>
      <c r="CL7" s="38">
        <v>136.15</v>
      </c>
      <c r="CM7" s="38">
        <v>50.55</v>
      </c>
      <c r="CN7" s="38">
        <v>51.62</v>
      </c>
      <c r="CO7" s="38">
        <v>53.46</v>
      </c>
      <c r="CP7" s="38">
        <v>51.83</v>
      </c>
      <c r="CQ7" s="38">
        <v>55.05</v>
      </c>
      <c r="CR7" s="38">
        <v>54.67</v>
      </c>
      <c r="CS7" s="38">
        <v>53.51</v>
      </c>
      <c r="CT7" s="38">
        <v>53.5</v>
      </c>
      <c r="CU7" s="38">
        <v>52.58</v>
      </c>
      <c r="CV7" s="38">
        <v>50.94</v>
      </c>
      <c r="CW7" s="38">
        <v>59.64</v>
      </c>
      <c r="CX7" s="38">
        <v>80.12</v>
      </c>
      <c r="CY7" s="38">
        <v>82.37</v>
      </c>
      <c r="CZ7" s="38">
        <v>83.44</v>
      </c>
      <c r="DA7" s="38">
        <v>84.96</v>
      </c>
      <c r="DB7" s="38">
        <v>86.3</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112</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