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
    </mc:Choice>
  </mc:AlternateContent>
  <xr:revisionPtr revIDLastSave="0" documentId="13_ncr:1_{373D4B30-680A-4D1C-A504-F26679B3DF68}" xr6:coauthVersionLast="36" xr6:coauthVersionMax="36" xr10:uidLastSave="{00000000-0000-0000-0000-000000000000}"/>
  <workbookProtection workbookAlgorithmName="SHA-512" workbookHashValue="tcLyEugRxaUimdGW6O94ih3SRttE5QMRSMH95iwreJYbIqwE8MP0lTpc9J7lqgupZBZe4mxWLMbnnvzF6tQrqA==" workbookSaltValue="wgKb5pCReBFyZRaXkPKT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Q6" i="5"/>
  <c r="P6" i="5"/>
  <c r="P10" i="4" s="1"/>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F85" i="4"/>
  <c r="BB10" i="4"/>
  <c r="AT10" i="4"/>
  <c r="AD10" i="4"/>
  <c r="W10" i="4"/>
  <c r="I10" i="4"/>
  <c r="AL8" i="4"/>
  <c r="AD8" i="4"/>
  <c r="W8" i="4"/>
  <c r="P8" i="4"/>
  <c r="B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<sst xmlns="http://schemas.openxmlformats.org/spreadsheetml/2006/main" count="231" uniqueCount="117">
  <si>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</si>
  <si>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</si>
  <si>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</si>
  <si>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</si>
  <si>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</si>
  <si>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</si>
  <si>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</si>
  <si>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</si>
  <si>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</si>
  <si>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</si>
  <si>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</si>
  <si>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</si>
  <si>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</si>
  <si>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</si>
  <si>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</si>
  <si>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</si>
  <si>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</si>
  <si>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</si>
  <si>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</si>
  <si>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</si>
  <si>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</si>
  <si>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</si>
  <si>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</si>
  <si>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</si>
  <si>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</si>
  <si>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</si>
  <si>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</si>
  <si>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</si>
  <si>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</si>
  <si>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</si>
  <si>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</si>
  <si>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</si>
  <si>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</si>
  <si>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</si>
  <si>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</si>
  <si>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</si>
  <si>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</si>
  <si>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</si>
  <si>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</si>
  <si>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</si>
  <si>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</si>
  <si>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</si>
  <si>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</si>
  <si>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</si>
  <si>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</si>
  <si>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</si>
  <si>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</si>
  <si>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</si>
  <si>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</si>
  <si>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</si>
  <si>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</si>
  <si>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</si>
  <si>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</si>
  <si>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</si>
  <si>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</si>
  <si>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</si>
  <si>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</si>
  <si>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</si>
  <si>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</si>
  <si>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</si>
  <si>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</si>
  <si>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</si>
  <si>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</si>
  <si>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</si>
  <si>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</si>
  <si>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</si>
  <si>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</si>
  <si>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</si>
  <si>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</si>
  <si>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</si>
  <si>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</si>
  <si>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</si>
  <si>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</si>
  <si>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</si>
  <si>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</si>
  <si>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</si>
  <si>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</si>
  <si>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</si>
  <si>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</si>
  <si>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</si>
  <si>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</si>
  <si>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</si>
  <si>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</si>
  <si>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</si>
  <si>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</si>
  <si>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</si>
  <si>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</si>
  <si>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</si>
  <si>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</si>
  <si>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</si>
  <si>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</si>
  <si>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</si>
  <si>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</si>
  <si>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</si>
  <si>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</si>
  <si>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</si>
  <si>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</si>
  <si>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</si>
  <si>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</si>
  <si>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</si>
  <si>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</si>
  <si>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</si>
  <si>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</si>
  <si>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</si>
  <si>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</si>
  <si>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</si>
  <si>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</si>
  <si>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</si>
  <si>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</si>
  <si>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</si>
  <si>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</si>
  <si>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</si>
  <si>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</si>
  <si>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</si>
  <si>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増加傾向であり、類似団体と比べると高い水準である。
②管渠老朽化率、③管渠改善率
　類似団体と同様、法定耐用年数を超えた管渠はなく、管渠改善も突発的な修繕等への対応である。
　今後の更新需要に備え、適時、適切な調査等を行っていく必要がある。</t>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</si>
  <si>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特に、水洗化率が70％程度と低いことから、人口減少や高齢化の進行が早い当該地区の実情に配慮したきめ細やかな普及啓発活動が必要となる。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長寿命化や公共下水道への接続替え等の計画により、改築更新費及び維持管理費の削減を図っていく必要がある。</t>
    <phoneticPr fontId="4"/>
  </si>
  <si>
    <t>①経常収支比率、②累積欠損金比率、③流動比率
　経常収支比率は、一般会計の繰入により100％で推移している。また、平成29年度から一般会計繰入金が未収金として計上されていることから流動比率は増加し、令和元年度は類似団体より高い水準となった。なお、欠損金は生じていない。
④企業債残高対事業規模比率
　企業債残高・使用料ともに減少傾向にある。平成30年度までは一般会計負担額を企業債残高と同額にしていたが、誤りであったため、令和元年度から一般会計負担額の修正を行った。
⑤経費回収率
　令和元年度は汚水処理費が減少したため経費回収率は微増した。類似団体と比べ高い水準にある。
⑥汚水処理原価
　令和元年度は汚水処理費の減少により、汚水処理原価は減少し、類似団体と比べ低い水準にある。
⑦施設利用率、⑧水洗化率
　類似団体と比べ施設利用率が低い水準にあるが、これは水洗化率が類似団体と比べて低いためだと考えられる。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95" eb="97">
      <t>ゾウカ</t>
    </rPh>
    <rPh sb="99" eb="101">
      <t>レイワ</t>
    </rPh>
    <rPh sb="101" eb="103">
      <t>ガンネン</t>
    </rPh>
    <rPh sb="103" eb="104">
      <t>ド</t>
    </rPh>
    <rPh sb="105" eb="107">
      <t>ルイジ</t>
    </rPh>
    <rPh sb="107" eb="109">
      <t>ダンタイ</t>
    </rPh>
    <rPh sb="111" eb="112">
      <t>タカ</t>
    </rPh>
    <rPh sb="113" eb="115">
      <t>スイジュン</t>
    </rPh>
    <rPh sb="156" eb="159">
      <t>シヨウリョウ</t>
    </rPh>
    <rPh sb="170" eb="172">
      <t>ヘイセイ</t>
    </rPh>
    <rPh sb="174" eb="176">
      <t>ネンド</t>
    </rPh>
    <rPh sb="179" eb="181">
      <t>イッパン</t>
    </rPh>
    <rPh sb="181" eb="183">
      <t>カイケイ</t>
    </rPh>
    <rPh sb="183" eb="185">
      <t>フタン</t>
    </rPh>
    <rPh sb="185" eb="186">
      <t>ガク</t>
    </rPh>
    <rPh sb="187" eb="189">
      <t>キギョウ</t>
    </rPh>
    <rPh sb="189" eb="190">
      <t>サイ</t>
    </rPh>
    <rPh sb="190" eb="192">
      <t>ザンダカ</t>
    </rPh>
    <rPh sb="193" eb="195">
      <t>ドウガク</t>
    </rPh>
    <rPh sb="202" eb="203">
      <t>アヤマ</t>
    </rPh>
    <rPh sb="211" eb="213">
      <t>レイワ</t>
    </rPh>
    <rPh sb="213" eb="215">
      <t>ガンネン</t>
    </rPh>
    <rPh sb="215" eb="216">
      <t>ド</t>
    </rPh>
    <rPh sb="242" eb="244">
      <t>レイワ</t>
    </rPh>
    <rPh sb="244" eb="246">
      <t>ガンネン</t>
    </rPh>
    <rPh sb="246" eb="247">
      <t>ド</t>
    </rPh>
    <rPh sb="248" eb="250">
      <t>オスイ</t>
    </rPh>
    <rPh sb="250" eb="252">
      <t>ショリ</t>
    </rPh>
    <rPh sb="252" eb="253">
      <t>ヒ</t>
    </rPh>
    <rPh sb="254" eb="256">
      <t>ゲンショウ</t>
    </rPh>
    <rPh sb="260" eb="262">
      <t>ケイヒ</t>
    </rPh>
    <rPh sb="262" eb="264">
      <t>カイシュウ</t>
    </rPh>
    <rPh sb="264" eb="265">
      <t>リツ</t>
    </rPh>
    <rPh sb="266" eb="268">
      <t>ビゾウ</t>
    </rPh>
    <rPh sb="296" eb="298">
      <t>レイワ</t>
    </rPh>
    <rPh sb="298" eb="300">
      <t>ガンネン</t>
    </rPh>
    <rPh sb="300" eb="301">
      <t>ド</t>
    </rPh>
    <rPh sb="302" eb="304">
      <t>オスイ</t>
    </rPh>
    <rPh sb="304" eb="306">
      <t>ショリ</t>
    </rPh>
    <rPh sb="306" eb="307">
      <t>ヒ</t>
    </rPh>
    <rPh sb="308" eb="310">
      <t>ゲンショウ</t>
    </rPh>
    <rPh sb="314" eb="316">
      <t>オスイ</t>
    </rPh>
    <rPh sb="316" eb="318">
      <t>ショリ</t>
    </rPh>
    <rPh sb="318" eb="320">
      <t>ゲンカ</t>
    </rPh>
    <rPh sb="321" eb="32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</si>
</sst>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0.06</c:v>
                </c:pt>
                <c:pt idx="2" formatCode="#,##0.00;&quot;△&quot;#,##0.00">
                  <c:v>0</c:v>
                </c:pt>
                <c:pt idx="3" formatCode="#,##0.00;&quot;△&quot;#,##0.00">
                  <c:v>0</c:v>
                </c:pt>
                <c:pt idx="4">
                  <c:v>0.04</c:v>
                </c:pt>
              </c:numCache>
            </c:numRef>
          </c:val>
          <c:extLst>
            <c:ext xmlns:c16="http://schemas.microsoft.com/office/drawing/2014/chart" uri="{C3380CC4-5D6E-409C-BE32-E72D297353CC}">
              <c16:uniqueId val="{00000000-4000-4263-81AD-755851F1FE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000-4263-81AD-755851F1FE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47.4</c:v>
                </c:pt>
                <c:pt idx="1">
                  <c:v>47.49</c:v>
                </c:pt>
                <c:pt idx="2">
                  <c:v>47.71</c:v>
                </c:pt>
                <c:pt idx="3">
                  <c:v>46.17</c:v>
                </c:pt>
                <c:pt idx="4">
                  <c:v>39.19</c:v>
                </c:pt>
              </c:numCache>
            </c:numRef>
          </c:val>
          <c:extLst>
            <c:ext xmlns:c16="http://schemas.microsoft.com/office/drawing/2014/chart" uri="{C3380CC4-5D6E-409C-BE32-E72D297353CC}">
              <c16:uniqueId val="{00000000-64EA-4999-9B5C-148EA0315C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4EA-4999-9B5C-148EA0315C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73.31</c:v>
                </c:pt>
                <c:pt idx="1">
                  <c:v>73.91</c:v>
                </c:pt>
                <c:pt idx="2">
                  <c:v>73.12</c:v>
                </c:pt>
                <c:pt idx="3">
                  <c:v>73.3</c:v>
                </c:pt>
                <c:pt idx="4">
                  <c:v>73.38</c:v>
                </c:pt>
              </c:numCache>
            </c:numRef>
          </c:val>
          <c:extLst>
            <c:ext xmlns:c16="http://schemas.microsoft.com/office/drawing/2014/chart" uri="{C3380CC4-5D6E-409C-BE32-E72D297353CC}">
              <c16:uniqueId val="{00000000-992A-4ECA-BEAF-642AB235F0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92A-4ECA-BEAF-642AB235F0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99.46</c:v>
                </c:pt>
                <c:pt idx="1">
                  <c:v>99.83</c:v>
                </c:pt>
                <c:pt idx="2">
                  <c:v>101.4</c:v>
                </c:pt>
                <c:pt idx="3">
                  <c:v>100.7</c:v>
                </c:pt>
                <c:pt idx="4">
                  <c:v>103.42</c:v>
                </c:pt>
              </c:numCache>
            </c:numRef>
          </c:val>
          <c:extLst>
            <c:ext xmlns:c16="http://schemas.microsoft.com/office/drawing/2014/chart" uri="{C3380CC4-5D6E-409C-BE32-E72D297353CC}">
              <c16:uniqueId val="{00000000-1D53-41C8-9E72-BB3D43748E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1D53-41C8-9E72-BB3D43748E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22.99</c:v>
                </c:pt>
                <c:pt idx="1">
                  <c:v>25.53</c:v>
                </c:pt>
                <c:pt idx="2">
                  <c:v>28</c:v>
                </c:pt>
                <c:pt idx="3">
                  <c:v>30.41</c:v>
                </c:pt>
                <c:pt idx="4">
                  <c:v>32.69</c:v>
                </c:pt>
              </c:numCache>
            </c:numRef>
          </c:val>
          <c:extLst>
            <c:ext xmlns:c16="http://schemas.microsoft.com/office/drawing/2014/chart" uri="{C3380CC4-5D6E-409C-BE32-E72D297353CC}">
              <c16:uniqueId val="{00000000-29E5-4FB8-803B-431D384A86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29E5-4FB8-803B-431D384A86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06-4981-B4A7-25E41633AA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06-4981-B4A7-25E41633AA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3-46F8-8FDF-5478463FFF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E363-46F8-8FDF-5478463FFF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6.5</c:v>
                </c:pt>
                <c:pt idx="1">
                  <c:v>7.32</c:v>
                </c:pt>
                <c:pt idx="2">
                  <c:v>31.38</c:v>
                </c:pt>
                <c:pt idx="3">
                  <c:v>30.74</c:v>
                </c:pt>
                <c:pt idx="4">
                  <c:v>38.4</c:v>
                </c:pt>
              </c:numCache>
            </c:numRef>
          </c:val>
          <c:extLst>
            <c:ext xmlns:c16="http://schemas.microsoft.com/office/drawing/2014/chart" uri="{C3380CC4-5D6E-409C-BE32-E72D297353CC}">
              <c16:uniqueId val="{00000000-B4B7-4174-A6D3-14684A2DBF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B4B7-4174-A6D3-14684A2DBF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2787.12</c:v>
                </c:pt>
              </c:numCache>
            </c:numRef>
          </c:val>
          <c:extLst>
            <c:ext xmlns:c16="http://schemas.microsoft.com/office/drawing/2014/chart" uri="{C3380CC4-5D6E-409C-BE32-E72D297353CC}">
              <c16:uniqueId val="{00000000-CA35-42E8-903E-8E3E3DED82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A35-42E8-903E-8E3E3DED82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80.489999999999995</c:v>
                </c:pt>
                <c:pt idx="1">
                  <c:v>79.38</c:v>
                </c:pt>
                <c:pt idx="2">
                  <c:v>79.87</c:v>
                </c:pt>
                <c:pt idx="3">
                  <c:v>71.61</c:v>
                </c:pt>
                <c:pt idx="4">
                  <c:v>73.52</c:v>
                </c:pt>
              </c:numCache>
            </c:numRef>
          </c:val>
          <c:extLst>
            <c:ext xmlns:c16="http://schemas.microsoft.com/office/drawing/2014/chart" uri="{C3380CC4-5D6E-409C-BE32-E72D297353CC}">
              <c16:uniqueId val="{00000000-8370-4134-9CE3-4B3647371E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370-4134-9CE3-4B3647371E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204.09</c:v>
                </c:pt>
                <c:pt idx="1">
                  <c:v>205.38</c:v>
                </c:pt>
                <c:pt idx="2">
                  <c:v>201.19</c:v>
                </c:pt>
                <c:pt idx="3">
                  <c:v>224.39</c:v>
                </c:pt>
                <c:pt idx="4">
                  <c:v>217.62</c:v>
                </c:pt>
              </c:numCache>
            </c:numRef>
          </c:val>
          <c:extLst>
            <c:ext xmlns:c16="http://schemas.microsoft.com/office/drawing/2014/chart" uri="{C3380CC4-5D6E-409C-BE32-E72D297353CC}">
              <c16:uniqueId val="{00000000-B5B6-49ED-BB8C-C9E198BE8C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5B6-49ED-BB8C-C9E198BE8C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郡山市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322996</v>
      </c>
      <c r="AM8" s="69"/>
      <c r="AN8" s="69"/>
      <c r="AO8" s="69"/>
      <c r="AP8" s="69"/>
      <c r="AQ8" s="69"/>
      <c r="AR8" s="69"/>
      <c r="AS8" s="69"/>
      <c r="AT8" s="68">
        <f>データ!T6</f>
        <v>757.2</v>
      </c>
      <c r="AU8" s="68"/>
      <c r="AV8" s="68"/>
      <c r="AW8" s="68"/>
      <c r="AX8" s="68"/>
      <c r="AY8" s="68"/>
      <c r="AZ8" s="68"/>
      <c r="BA8" s="68"/>
      <c r="BB8" s="68">
        <f>データ!U6</f>
        <v>426.57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60.8</v>
      </c>
      <c r="J10" s="68"/>
      <c r="K10" s="68"/>
      <c r="L10" s="68"/>
      <c r="M10" s="68"/>
      <c r="N10" s="68"/>
      <c r="O10" s="68"/>
      <c r="P10" s="68">
        <f>データ!P6</f>
        <v>3.79</v>
      </c>
      <c r="Q10" s="68"/>
      <c r="R10" s="68"/>
      <c r="S10" s="68"/>
      <c r="T10" s="68"/>
      <c r="U10" s="68"/>
      <c r="V10" s="68"/>
      <c r="W10" s="68">
        <f>データ!Q6</f>
        <v>110.67</v>
      </c>
      <c r="X10" s="68"/>
      <c r="Y10" s="68"/>
      <c r="Z10" s="68"/>
      <c r="AA10" s="68"/>
      <c r="AB10" s="68"/>
      <c r="AC10" s="68"/>
      <c r="AD10" s="69">
        <f>データ!R6</f>
        <v>3066</v>
      </c>
      <c r="AE10" s="69"/>
      <c r="AF10" s="69"/>
      <c r="AG10" s="69"/>
      <c r="AH10" s="69"/>
      <c r="AI10" s="69"/>
      <c r="AJ10" s="69"/>
      <c r="AK10" s="2"/>
      <c r="AL10" s="69">
        <f>データ!V6</f>
        <v>12192</v>
      </c>
      <c r="AM10" s="69"/>
      <c r="AN10" s="69"/>
      <c r="AO10" s="69"/>
      <c r="AP10" s="69"/>
      <c r="AQ10" s="69"/>
      <c r="AR10" s="69"/>
      <c r="AS10" s="69"/>
      <c r="AT10" s="68">
        <f>データ!W6</f>
        <v>15.22</v>
      </c>
      <c r="AU10" s="68"/>
      <c r="AV10" s="68"/>
      <c r="AW10" s="68"/>
      <c r="AX10" s="68"/>
      <c r="AY10" s="68"/>
      <c r="AZ10" s="68"/>
      <c r="BA10" s="68"/>
      <c r="BB10" s="68">
        <f>データ!X6</f>
        <v>801.05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nh6xwGgFoREXa7tBCAd01V2CS0c65UO9hGEGmZupDb2ad1Wofi9QsfEbPE3wxk38JefABArcClWm0xFR36EluA==" saltValue="aGi3wQhasJlO5xyKXUTT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72036</v>
      </c>
      <c r="D6" s="33">
        <f t="shared" si="3"/>
        <v>46</v>
      </c>
      <c r="E6" s="33">
        <f t="shared" si="3"/>
        <v>17</v>
      </c>
      <c r="F6" s="33">
        <f t="shared" si="3"/>
        <v>5</v>
      </c>
      <c r="G6" s="33">
        <f t="shared" si="3"/>
        <v>0</v>
      </c>
      <c r="H6" s="33" t="str">
        <f t="shared" si="3"/>
        <v>福島県　郡山市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60.8</v>
      </c>
      <c r="P6" s="34">
        <f t="shared" si="3"/>
        <v>3.79</v>
      </c>
      <c r="Q6" s="34">
        <f t="shared" si="3"/>
        <v>110.67</v>
      </c>
      <c r="R6" s="34">
        <f t="shared" si="3"/>
        <v>3066</v>
      </c>
      <c r="S6" s="34">
        <f t="shared" si="3"/>
        <v>322996</v>
      </c>
      <c r="T6" s="34">
        <f t="shared" si="3"/>
        <v>757.2</v>
      </c>
      <c r="U6" s="34">
        <f t="shared" si="3"/>
        <v>426.57</v>
      </c>
      <c r="V6" s="34">
        <f t="shared" si="3"/>
        <v>12192</v>
      </c>
      <c r="W6" s="34">
        <f t="shared" si="3"/>
        <v>15.22</v>
      </c>
      <c r="X6" s="34">
        <f t="shared" si="3"/>
        <v>801.05</v>
      </c>
      <c r="Y6" s="35">
        <f>IF(Y7="",NA(),Y7)</f>
        <v>99.46</v>
      </c>
      <c r="Z6" s="35">
        <f t="shared" ref="Z6:AH6" si="4">IF(Z7="",NA(),Z7)</f>
        <v>99.83</v>
      </c>
      <c r="AA6" s="35">
        <f t="shared" si="4"/>
        <v>101.4</v>
      </c>
      <c r="AB6" s="35">
        <f t="shared" si="4"/>
        <v>100.7</v>
      </c>
      <c r="AC6" s="35">
        <f t="shared" si="4"/>
        <v>103.42</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6.5</v>
      </c>
      <c r="AV6" s="35">
        <f t="shared" ref="AV6:BD6" si="6">IF(AV7="",NA(),AV7)</f>
        <v>7.32</v>
      </c>
      <c r="AW6" s="35">
        <f t="shared" si="6"/>
        <v>31.38</v>
      </c>
      <c r="AX6" s="35">
        <f t="shared" si="6"/>
        <v>30.74</v>
      </c>
      <c r="AY6" s="35">
        <f t="shared" si="6"/>
        <v>38.4</v>
      </c>
      <c r="AZ6" s="35">
        <f t="shared" si="6"/>
        <v>29.45</v>
      </c>
      <c r="BA6" s="35">
        <f t="shared" si="6"/>
        <v>31.84</v>
      </c>
      <c r="BB6" s="35">
        <f t="shared" si="6"/>
        <v>29.91</v>
      </c>
      <c r="BC6" s="35">
        <f t="shared" si="6"/>
        <v>29.54</v>
      </c>
      <c r="BD6" s="35">
        <f t="shared" si="6"/>
        <v>26.99</v>
      </c>
      <c r="BE6" s="34" t="str">
        <f>IF(BE7="","",IF(BE7="-","【-】","【"&amp;SUBSTITUTE(TEXT(BE7,"#,##0.00"),"-","△")&amp;"】"))</f>
        <v>【33.84】</v>
      </c>
      <c r="BF6" s="34">
        <f>IF(BF7="",NA(),BF7)</f>
        <v>0</v>
      </c>
      <c r="BG6" s="34">
        <f t="shared" ref="BG6:BO6" si="7">IF(BG7="",NA(),BG7)</f>
        <v>0</v>
      </c>
      <c r="BH6" s="34">
        <f t="shared" si="7"/>
        <v>0</v>
      </c>
      <c r="BI6" s="34">
        <f t="shared" si="7"/>
        <v>0</v>
      </c>
      <c r="BJ6" s="35">
        <f t="shared" si="7"/>
        <v>2787.12</v>
      </c>
      <c r="BK6" s="35">
        <f t="shared" si="7"/>
        <v>1081.8</v>
      </c>
      <c r="BL6" s="35">
        <f t="shared" si="7"/>
        <v>974.93</v>
      </c>
      <c r="BM6" s="35">
        <f t="shared" si="7"/>
        <v>855.8</v>
      </c>
      <c r="BN6" s="35">
        <f t="shared" si="7"/>
        <v>789.46</v>
      </c>
      <c r="BO6" s="35">
        <f t="shared" si="7"/>
        <v>826.83</v>
      </c>
      <c r="BP6" s="34" t="str">
        <f>IF(BP7="","",IF(BP7="-","【-】","【"&amp;SUBSTITUTE(TEXT(BP7,"#,##0.00"),"-","△")&amp;"】"))</f>
        <v>【765.47】</v>
      </c>
      <c r="BQ6" s="35">
        <f>IF(BQ7="",NA(),BQ7)</f>
        <v>80.489999999999995</v>
      </c>
      <c r="BR6" s="35">
        <f t="shared" ref="BR6:BZ6" si="8">IF(BR7="",NA(),BR7)</f>
        <v>79.38</v>
      </c>
      <c r="BS6" s="35">
        <f t="shared" si="8"/>
        <v>79.87</v>
      </c>
      <c r="BT6" s="35">
        <f t="shared" si="8"/>
        <v>71.61</v>
      </c>
      <c r="BU6" s="35">
        <f t="shared" si="8"/>
        <v>73.52</v>
      </c>
      <c r="BV6" s="35">
        <f t="shared" si="8"/>
        <v>52.19</v>
      </c>
      <c r="BW6" s="35">
        <f t="shared" si="8"/>
        <v>55.32</v>
      </c>
      <c r="BX6" s="35">
        <f t="shared" si="8"/>
        <v>59.8</v>
      </c>
      <c r="BY6" s="35">
        <f t="shared" si="8"/>
        <v>57.77</v>
      </c>
      <c r="BZ6" s="35">
        <f t="shared" si="8"/>
        <v>57.31</v>
      </c>
      <c r="CA6" s="34" t="str">
        <f>IF(CA7="","",IF(CA7="-","【-】","【"&amp;SUBSTITUTE(TEXT(CA7,"#,##0.00"),"-","△")&amp;"】"))</f>
        <v>【59.59】</v>
      </c>
      <c r="CB6" s="35">
        <f>IF(CB7="",NA(),CB7)</f>
        <v>204.09</v>
      </c>
      <c r="CC6" s="35">
        <f t="shared" ref="CC6:CK6" si="9">IF(CC7="",NA(),CC7)</f>
        <v>205.38</v>
      </c>
      <c r="CD6" s="35">
        <f t="shared" si="9"/>
        <v>201.19</v>
      </c>
      <c r="CE6" s="35">
        <f t="shared" si="9"/>
        <v>224.39</v>
      </c>
      <c r="CF6" s="35">
        <f t="shared" si="9"/>
        <v>217.62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47.4</v>
      </c>
      <c r="CN6" s="35">
        <f t="shared" ref="CN6:CV6" si="10">IF(CN7="",NA(),CN7)</f>
        <v>47.49</v>
      </c>
      <c r="CO6" s="35">
        <f t="shared" si="10"/>
        <v>47.71</v>
      </c>
      <c r="CP6" s="35">
        <f t="shared" si="10"/>
        <v>46.17</v>
      </c>
      <c r="CQ6" s="35">
        <f t="shared" si="10"/>
        <v>39.19</v>
      </c>
      <c r="CR6" s="35">
        <f t="shared" si="10"/>
        <v>52.31</v>
      </c>
      <c r="CS6" s="35">
        <f t="shared" si="10"/>
        <v>60.65</v>
      </c>
      <c r="CT6" s="35">
        <f t="shared" si="10"/>
        <v>51.75</v>
      </c>
      <c r="CU6" s="35">
        <f t="shared" si="10"/>
        <v>50.68</v>
      </c>
      <c r="CV6" s="35">
        <f t="shared" si="10"/>
        <v>50.14</v>
      </c>
      <c r="CW6" s="34" t="str">
        <f>IF(CW7="","",IF(CW7="-","【-】","【"&amp;SUBSTITUTE(TEXT(CW7,"#,##0.00"),"-","△")&amp;"】"))</f>
        <v>【51.30】</v>
      </c>
      <c r="CX6" s="35">
        <f>IF(CX7="",NA(),CX7)</f>
        <v>73.31</v>
      </c>
      <c r="CY6" s="35">
        <f t="shared" ref="CY6:DG6" si="11">IF(CY7="",NA(),CY7)</f>
        <v>73.91</v>
      </c>
      <c r="CZ6" s="35">
        <f t="shared" si="11"/>
        <v>73.12</v>
      </c>
      <c r="DA6" s="35">
        <f t="shared" si="11"/>
        <v>73.3</v>
      </c>
      <c r="DB6" s="35">
        <f t="shared" si="11"/>
        <v>73.38</v>
      </c>
      <c r="DC6" s="35">
        <f t="shared" si="11"/>
        <v>84.32</v>
      </c>
      <c r="DD6" s="35">
        <f t="shared" si="11"/>
        <v>84.58</v>
      </c>
      <c r="DE6" s="35">
        <f t="shared" si="11"/>
        <v>84.84</v>
      </c>
      <c r="DF6" s="35">
        <f t="shared" si="11"/>
        <v>84.86</v>
      </c>
      <c r="DG6" s="35">
        <f t="shared" si="11"/>
        <v>84.98</v>
      </c>
      <c r="DH6" s="34" t="str">
        <f>IF(DH7="","",IF(DH7="-","【-】","【"&amp;SUBSTITUTE(TEXT(DH7,"#,##0.00"),"-","△")&amp;"】"))</f>
        <v>【86.22】</v>
      </c>
      <c r="DI6" s="35">
        <f>IF(DI7="",NA(),DI7)</f>
        <v>22.99</v>
      </c>
      <c r="DJ6" s="35">
        <f t="shared" ref="DJ6:DR6" si="12">IF(DJ7="",NA(),DJ7)</f>
        <v>25.53</v>
      </c>
      <c r="DK6" s="35">
        <f t="shared" si="12"/>
        <v>28</v>
      </c>
      <c r="DL6" s="35">
        <f t="shared" si="12"/>
        <v>30.41</v>
      </c>
      <c r="DM6" s="35">
        <f t="shared" si="12"/>
        <v>32.69</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5">
        <f t="shared" ref="EF6:EN6" si="14">IF(EF7="",NA(),EF7)</f>
        <v>0.06</v>
      </c>
      <c r="EG6" s="34">
        <f t="shared" si="14"/>
        <v>0</v>
      </c>
      <c r="EH6" s="34">
        <f t="shared" si="14"/>
        <v>0</v>
      </c>
      <c r="EI6" s="35">
        <f t="shared" si="14"/>
        <v>0.04</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72036</v>
      </c>
      <c r="D7" s="37">
        <v>46</v>
      </c>
      <c r="E7" s="37">
        <v>17</v>
      </c>
      <c r="F7" s="37">
        <v>5</v>
      </c>
      <c r="G7" s="37">
        <v>0</v>
      </c>
      <c r="H7" s="37" t="s">
        <v>96</v>
      </c>
      <c r="I7" s="37" t="s">
        <v>97</v>
      </c>
      <c r="J7" s="37" t="s">
        <v>98</v>
      </c>
      <c r="K7" s="37" t="s">
        <v>99</v>
      </c>
      <c r="L7" s="37" t="s">
        <v>100</v>
      </c>
      <c r="M7" s="37" t="s">
        <v>101</v>
      </c>
      <c r="N7" s="38" t="s">
        <v>102</v>
      </c>
      <c r="O7" s="38">
        <v>60.8</v>
      </c>
      <c r="P7" s="38">
        <v>3.79</v>
      </c>
      <c r="Q7" s="38">
        <v>110.67</v>
      </c>
      <c r="R7" s="38">
        <v>3066</v>
      </c>
      <c r="S7" s="38">
        <v>322996</v>
      </c>
      <c r="T7" s="38">
        <v>757.2</v>
      </c>
      <c r="U7" s="38">
        <v>426.57</v>
      </c>
      <c r="V7" s="38">
        <v>12192</v>
      </c>
      <c r="W7" s="38">
        <v>15.22</v>
      </c>
      <c r="X7" s="38">
        <v>801.05</v>
      </c>
      <c r="Y7" s="38">
        <v>99.46</v>
      </c>
      <c r="Z7" s="38">
        <v>99.83</v>
      </c>
      <c r="AA7" s="38">
        <v>101.4</v>
      </c>
      <c r="AB7" s="38">
        <v>100.7</v>
      </c>
      <c r="AC7" s="38">
        <v>103.42</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6.5</v>
      </c>
      <c r="AV7" s="38">
        <v>7.32</v>
      </c>
      <c r="AW7" s="38">
        <v>31.38</v>
      </c>
      <c r="AX7" s="38">
        <v>30.74</v>
      </c>
      <c r="AY7" s="38">
        <v>38.4</v>
      </c>
      <c r="AZ7" s="38">
        <v>29.45</v>
      </c>
      <c r="BA7" s="38">
        <v>31.84</v>
      </c>
      <c r="BB7" s="38">
        <v>29.91</v>
      </c>
      <c r="BC7" s="38">
        <v>29.54</v>
      </c>
      <c r="BD7" s="38">
        <v>26.99</v>
      </c>
      <c r="BE7" s="38">
        <v>33.840000000000003</v>
      </c>
      <c r="BF7" s="38">
        <v>0</v>
      </c>
      <c r="BG7" s="38">
        <v>0</v>
      </c>
      <c r="BH7" s="38">
        <v>0</v>
      </c>
      <c r="BI7" s="38">
        <v>0</v>
      </c>
      <c r="BJ7" s="38">
        <v>2787.12</v>
      </c>
      <c r="BK7" s="38">
        <v>1081.8</v>
      </c>
      <c r="BL7" s="38">
        <v>974.93</v>
      </c>
      <c r="BM7" s="38">
        <v>855.8</v>
      </c>
      <c r="BN7" s="38">
        <v>789.46</v>
      </c>
      <c r="BO7" s="38">
        <v>826.83</v>
      </c>
      <c r="BP7" s="38">
        <v>765.47</v>
      </c>
      <c r="BQ7" s="38">
        <v>80.489999999999995</v>
      </c>
      <c r="BR7" s="38">
        <v>79.38</v>
      </c>
      <c r="BS7" s="38">
        <v>79.87</v>
      </c>
      <c r="BT7" s="38">
        <v>71.61</v>
      </c>
      <c r="BU7" s="38">
        <v>73.52</v>
      </c>
      <c r="BV7" s="38">
        <v>52.19</v>
      </c>
      <c r="BW7" s="38">
        <v>55.32</v>
      </c>
      <c r="BX7" s="38">
        <v>59.8</v>
      </c>
      <c r="BY7" s="38">
        <v>57.77</v>
      </c>
      <c r="BZ7" s="38">
        <v>57.31</v>
      </c>
      <c r="CA7" s="38">
        <v>59.59</v>
      </c>
      <c r="CB7" s="38">
        <v>204.09</v>
      </c>
      <c r="CC7" s="38">
        <v>205.38</v>
      </c>
      <c r="CD7" s="38">
        <v>201.19</v>
      </c>
      <c r="CE7" s="38">
        <v>224.39</v>
      </c>
      <c r="CF7" s="38">
        <v>217.62</v>
      </c>
      <c r="CG7" s="38">
        <v>296.14</v>
      </c>
      <c r="CH7" s="38">
        <v>283.17</v>
      </c>
      <c r="CI7" s="38">
        <v>263.76</v>
      </c>
      <c r="CJ7" s="38">
        <v>274.35000000000002</v>
      </c>
      <c r="CK7" s="38">
        <v>273.52</v>
      </c>
      <c r="CL7" s="38">
        <v>257.86</v>
      </c>
      <c r="CM7" s="38">
        <v>47.4</v>
      </c>
      <c r="CN7" s="38">
        <v>47.49</v>
      </c>
      <c r="CO7" s="38">
        <v>47.71</v>
      </c>
      <c r="CP7" s="38">
        <v>46.17</v>
      </c>
      <c r="CQ7" s="38">
        <v>39.19</v>
      </c>
      <c r="CR7" s="38">
        <v>52.31</v>
      </c>
      <c r="CS7" s="38">
        <v>60.65</v>
      </c>
      <c r="CT7" s="38">
        <v>51.75</v>
      </c>
      <c r="CU7" s="38">
        <v>50.68</v>
      </c>
      <c r="CV7" s="38">
        <v>50.14</v>
      </c>
      <c r="CW7" s="38">
        <v>51.3</v>
      </c>
      <c r="CX7" s="38">
        <v>73.31</v>
      </c>
      <c r="CY7" s="38">
        <v>73.91</v>
      </c>
      <c r="CZ7" s="38">
        <v>73.12</v>
      </c>
      <c r="DA7" s="38">
        <v>73.3</v>
      </c>
      <c r="DB7" s="38">
        <v>73.38</v>
      </c>
      <c r="DC7" s="38">
        <v>84.32</v>
      </c>
      <c r="DD7" s="38">
        <v>84.58</v>
      </c>
      <c r="DE7" s="38">
        <v>84.84</v>
      </c>
      <c r="DF7" s="38">
        <v>84.86</v>
      </c>
      <c r="DG7" s="38">
        <v>84.98</v>
      </c>
      <c r="DH7" s="38">
        <v>86.22</v>
      </c>
      <c r="DI7" s="38">
        <v>22.99</v>
      </c>
      <c r="DJ7" s="38">
        <v>25.53</v>
      </c>
      <c r="DK7" s="38">
        <v>28</v>
      </c>
      <c r="DL7" s="38">
        <v>30.41</v>
      </c>
      <c r="DM7" s="38">
        <v>32.69</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0.06</v>
      </c>
      <c r="EG7" s="38">
        <v>0</v>
      </c>
      <c r="EH7" s="38">
        <v>0</v>
      </c>
      <c r="EI7" s="38">
        <v>0.04</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2021-01-27T23:02:59Z</cp:lastPrinted>
  <dcterms:created xsi:type="dcterms:W3CDTF">2020-12-04T02:35:46Z</dcterms:created>
  <dcterms:modified xsi:type="dcterms:W3CDTF">2021-01-27T23:20:01Z</dcterms:modified>
  <cp:category/>
</cp:coreProperties>
</file>