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wb.local\水道局ファイルフォルダ\経理課\経理係\00　経理係共有\【安】決算\経営比較分析\R元決算\"/>
    </mc:Choice>
  </mc:AlternateContent>
  <xr:revisionPtr revIDLastSave="0" documentId="13_ncr:1_{A472152A-C82E-49E5-ACA4-BE539794654C}" xr6:coauthVersionLast="45" xr6:coauthVersionMax="45" xr10:uidLastSave="{00000000-0000-0000-0000-000000000000}"/>
  <workbookProtection workbookAlgorithmName="SHA-512" workbookHashValue="cgE1SjmJyWt/72xPVb1GuApAli3wRRChYhu9efVrO7iWmtsQ0sOeKcbj9HSx/dXIdN8MWnHqlZWpBypkd5pVzw==" workbookSaltValue="AFwQ1g3g44mIRC1uh0CXQ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AD8" i="4"/>
  <c r="P8" i="4"/>
  <c r="I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<sst xmlns="http://schemas.openxmlformats.org/spreadsheetml/2006/main" count="228" uniqueCount="113">
  <si>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</si>
  <si>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</si>
  <si>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</si>
  <si>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</si>
  <si>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</si>
  <si>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</si>
  <si>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</si>
  <si>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</si>
  <si>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</si>
  <si>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</si>
  <si>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</si>
  <si>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</si>
  <si>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</si>
  <si>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</si>
  <si>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</si>
  <si>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</si>
  <si>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</si>
  <si>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</si>
  <si>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</si>
  <si>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</si>
  <si>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</si>
  <si>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</si>
  <si>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</si>
  <si>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</si>
  <si>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</si>
  <si>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</si>
  <si>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</si>
  <si>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</si>
  <si>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</si>
  <si>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</si>
  <si>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</si>
  <si>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</si>
  <si>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</si>
  <si>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</si>
  <si>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</si>
  <si>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</si>
  <si>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</si>
  <si>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</si>
  <si>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</si>
  <si>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</si>
  <si>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</si>
  <si>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</si>
  <si>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</si>
  <si>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</si>
  <si>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</si>
  <si>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</si>
  <si>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</si>
  <si>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</si>
  <si>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</si>
  <si>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</si>
  <si>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</si>
  <si>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</si>
  <si>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</si>
  <si>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</si>
  <si>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</si>
  <si>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</si>
  <si>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</si>
  <si>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</si>
  <si>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</si>
  <si>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</si>
  <si>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</si>
  <si>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</si>
  <si>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</si>
  <si>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</si>
  <si>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</si>
  <si>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</si>
  <si>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</si>
  <si>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</si>
  <si>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</si>
  <si>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</si>
  <si>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</si>
  <si>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</si>
  <si>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</si>
  <si>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</si>
  <si>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</si>
  <si>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</si>
  <si>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</si>
  <si>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</si>
  <si>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</si>
  <si>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</si>
  <si>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</si>
  <si>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</si>
  <si>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</si>
  <si>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</si>
  <si>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</si>
  <si>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</si>
  <si>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</si>
  <si>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</si>
  <si>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</si>
  <si>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</si>
  <si>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</si>
  <si>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</si>
  <si>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</si>
  <si>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</si>
  <si>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</si>
  <si>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</si>
  <si>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</si>
  <si>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</si>
  <si>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</si>
  <si>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</si>
  <si>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</si>
  <si>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</si>
  <si>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</si>
  <si>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</si>
  <si>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</si>
  <si>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</si>
  <si>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</si>
  <si>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</si>
  <si>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</si>
  <si>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</si>
  <si>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有形固定資産減価償却率が示すとおり、施設全体の老朽化が進んでいることが確認できる状況にあるが、点検・診断等による安全管理の徹底を図りながら、計画的に改修等を実施し、アセットマネジメントの手法に基づく資産の長寿命化にも取組んでいる。また、R元年度においては水道施設情報管理システムの一部が仮稼働するなど安定的な供給体制の維持に努めている状況である。
　老朽管更新については、管路資産全体の更新時期を見通した中で、将来の管路経年化率を40～60％にするため、100年サイクルでの計画的な管路更新を実施し、老朽管更新事業費ベースで更新率１％まで引き上げるよう事業に取り組んでいる状況である。なお、③管路更新率が１％に到達しない状況が継続しているのは、主に市内中心部など占用物の多い地区のほか、橋梁添架管の更新や推進工事など、費用と時間を要する工事を優先的に施工しているため、管路更新率に反映されないものである。今後も、漏水調査や漏水修繕実績の分析等により更新の優先度を検証のうえ、より効果的な更新事業の推進を図っていく。
</t>
    <phoneticPr fontId="4"/>
  </si>
  <si>
    <t xml:space="preserve">　現在の経営分析における数値からは一定の健全性を確保した事業展開がなされているものと判断しているが、少子高齢化や核家族化などの社会構造の変化による給水収益の減少に加え、本格的な維持管理の時代を迎え、各施設の修繕費用が増加傾向にあることや、今後予定される廃止施設の撤去などは、近い将来における財政状況に大きな影響があるものと捉えている。また、新型コロナウイルス感染症が及ぼす社会経済活動への影響は先行きの見通しがつかないものであり、更なる水道料金の減収も予測されることから、経営状況はますます厳しくなるものと考える。
　今後においても水道施設の耐震化や老朽管の計画的な更新に取り組み、強靭な水道の構築に努めるとともに、遊休施設の整理を進め、事業内容の見直しを行いながら財政基盤の強化を図っていく。また、経営指標には表れない技術の継承をはじめとする人材育成やICTなどの先進技術の積極的な導入に取り組み、将来にわたり持続可能な水道事業の確立に努める。
</t>
    <phoneticPr fontId="4"/>
  </si>
  <si>
    <t xml:space="preserve">【健全性】
　企業の損益の状況を示す①経常収支比率は、給水収益が少子高齢化や核家族化などを要因として毎年度減少するなか、R元年度においては施設解体工事の事故繰越等に伴い費用が先送りとなったため増加に転じている。
　また、④企業債残高対給水収益比率は、老朽管更新の計画的な推進に努めながらも、新規借入額の抑制方針により、引き続き他団体平均を下回っており、一定の健全性が確保されているものと判断している。
　しかしながら、今後においては、老朽管更新率の向上や廃止施設の撤去など、企業債借入を有効に活用しなければならない状況にあり、経営の健全性と事業進捗の相対的なバランスを勘案した事業運営が必要になると考えている。
　なお、短期支払能力を示す③流動比率は、企業債借入額を抑制し、繰越財源を最大限活用しながら事業推進に取組んでいることから、引き続き他団体平均を下回る結果となった。
【効率性】
　配水量のほぼ全量をダムから受水しているため、⑥給水原価は、他団体と比較して高くなっている状況にある。
　また、⑧有収率については、H30年度から漏水調査事業の見直しにより大きく向上し、同水準を維持していることから引き続き漏水の早期発見、早期修繕、金属製給水管の取替等により有収率向上対策に取り組んで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</si>
</sst>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800000000000000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0.28999999999999998</c:v>
                </c:pt>
                <c:pt idx="1">
                  <c:v>0.4</c:v>
                </c:pt>
                <c:pt idx="2">
                  <c:v>0.41</c:v>
                </c:pt>
                <c:pt idx="3">
                  <c:v>0.47</c:v>
                </c:pt>
                <c:pt idx="4">
                  <c:v>0.55000000000000004</c:v>
                </c:pt>
              </c:numCache>
            </c:numRef>
          </c:val>
          <c:extLst>
            <c:ext xmlns:c16="http://schemas.microsoft.com/office/drawing/2014/chart" uri="{C3380CC4-5D6E-409C-BE32-E72D297353CC}">
              <c16:uniqueId val="{00000000-224E-49E4-9694-48A6973F650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224E-49E4-9694-48A6973F650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75.61</c:v>
                </c:pt>
                <c:pt idx="1">
                  <c:v>75.45</c:v>
                </c:pt>
                <c:pt idx="2">
                  <c:v>75.569999999999993</c:v>
                </c:pt>
                <c:pt idx="3">
                  <c:v>73.69</c:v>
                </c:pt>
                <c:pt idx="4">
                  <c:v>72.489999999999995</c:v>
                </c:pt>
              </c:numCache>
            </c:numRef>
          </c:val>
          <c:extLst>
            <c:ext xmlns:c16="http://schemas.microsoft.com/office/drawing/2014/chart" uri="{C3380CC4-5D6E-409C-BE32-E72D297353CC}">
              <c16:uniqueId val="{00000000-11A0-472A-864E-9BD0A9C2F8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11A0-472A-864E-9BD0A9C2F8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89.81</c:v>
                </c:pt>
                <c:pt idx="1">
                  <c:v>89.53</c:v>
                </c:pt>
                <c:pt idx="2">
                  <c:v>88.73</c:v>
                </c:pt>
                <c:pt idx="3">
                  <c:v>90.31</c:v>
                </c:pt>
                <c:pt idx="4">
                  <c:v>89.95</c:v>
                </c:pt>
              </c:numCache>
            </c:numRef>
          </c:val>
          <c:extLst>
            <c:ext xmlns:c16="http://schemas.microsoft.com/office/drawing/2014/chart" uri="{C3380CC4-5D6E-409C-BE32-E72D297353CC}">
              <c16:uniqueId val="{00000000-71C5-4847-A07D-8BDBE3477AA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71C5-4847-A07D-8BDBE3477AA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101.16</c:v>
                </c:pt>
                <c:pt idx="1">
                  <c:v>111.55</c:v>
                </c:pt>
                <c:pt idx="2">
                  <c:v>114.83</c:v>
                </c:pt>
                <c:pt idx="3">
                  <c:v>110.27</c:v>
                </c:pt>
                <c:pt idx="4">
                  <c:v>113.94</c:v>
                </c:pt>
              </c:numCache>
            </c:numRef>
          </c:val>
          <c:extLst>
            <c:ext xmlns:c16="http://schemas.microsoft.com/office/drawing/2014/chart" uri="{C3380CC4-5D6E-409C-BE32-E72D297353CC}">
              <c16:uniqueId val="{00000000-4ADC-4467-ACE0-1C5943C2671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4ADC-4467-ACE0-1C5943C2671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52.04</c:v>
                </c:pt>
                <c:pt idx="1">
                  <c:v>52.94</c:v>
                </c:pt>
                <c:pt idx="2">
                  <c:v>53.83</c:v>
                </c:pt>
                <c:pt idx="3">
                  <c:v>55.14</c:v>
                </c:pt>
                <c:pt idx="4">
                  <c:v>55.66</c:v>
                </c:pt>
              </c:numCache>
            </c:numRef>
          </c:val>
          <c:extLst>
            <c:ext xmlns:c16="http://schemas.microsoft.com/office/drawing/2014/chart" uri="{C3380CC4-5D6E-409C-BE32-E72D297353CC}">
              <c16:uniqueId val="{00000000-956F-4B53-86E6-4CB175C5A04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956F-4B53-86E6-4CB175C5A04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21.33</c:v>
                </c:pt>
                <c:pt idx="1">
                  <c:v>22.06</c:v>
                </c:pt>
                <c:pt idx="2">
                  <c:v>23.85</c:v>
                </c:pt>
                <c:pt idx="3">
                  <c:v>23.87</c:v>
                </c:pt>
                <c:pt idx="4">
                  <c:v>15.6</c:v>
                </c:pt>
              </c:numCache>
            </c:numRef>
          </c:val>
          <c:extLst>
            <c:ext xmlns:c16="http://schemas.microsoft.com/office/drawing/2014/chart" uri="{C3380CC4-5D6E-409C-BE32-E72D297353CC}">
              <c16:uniqueId val="{00000000-505A-4E5F-891A-146695D5B5A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505A-4E5F-891A-146695D5B5A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1D-4097-AE74-1E567B64B99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541D-4097-AE74-1E567B64B99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208.49</c:v>
                </c:pt>
                <c:pt idx="1">
                  <c:v>195.45</c:v>
                </c:pt>
                <c:pt idx="2">
                  <c:v>218.9</c:v>
                </c:pt>
                <c:pt idx="3">
                  <c:v>217.4</c:v>
                </c:pt>
                <c:pt idx="4">
                  <c:v>220.18</c:v>
                </c:pt>
              </c:numCache>
            </c:numRef>
          </c:val>
          <c:extLst>
            <c:ext xmlns:c16="http://schemas.microsoft.com/office/drawing/2014/chart" uri="{C3380CC4-5D6E-409C-BE32-E72D297353CC}">
              <c16:uniqueId val="{00000000-C91E-403B-A749-C66E3251B1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C91E-403B-A749-C66E3251B1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224.08</c:v>
                </c:pt>
                <c:pt idx="1">
                  <c:v>216.02</c:v>
                </c:pt>
                <c:pt idx="2">
                  <c:v>205.36</c:v>
                </c:pt>
                <c:pt idx="3">
                  <c:v>190.37</c:v>
                </c:pt>
                <c:pt idx="4">
                  <c:v>182.34</c:v>
                </c:pt>
              </c:numCache>
            </c:numRef>
          </c:val>
          <c:extLst>
            <c:ext xmlns:c16="http://schemas.microsoft.com/office/drawing/2014/chart" uri="{C3380CC4-5D6E-409C-BE32-E72D297353CC}">
              <c16:uniqueId val="{00000000-B409-4755-8A47-BDC2159F65F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B409-4755-8A47-BDC2159F65F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95.24</c:v>
                </c:pt>
                <c:pt idx="1">
                  <c:v>104.95</c:v>
                </c:pt>
                <c:pt idx="2">
                  <c:v>108.58</c:v>
                </c:pt>
                <c:pt idx="3">
                  <c:v>104.2</c:v>
                </c:pt>
                <c:pt idx="4">
                  <c:v>107.7</c:v>
                </c:pt>
              </c:numCache>
            </c:numRef>
          </c:val>
          <c:extLst>
            <c:ext xmlns:c16="http://schemas.microsoft.com/office/drawing/2014/chart" uri="{C3380CC4-5D6E-409C-BE32-E72D297353CC}">
              <c16:uniqueId val="{00000000-1DFD-4E17-93A0-8E800D4FC93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1DFD-4E17-93A0-8E800D4FC93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253.73</c:v>
                </c:pt>
                <c:pt idx="1">
                  <c:v>223.67</c:v>
                </c:pt>
                <c:pt idx="2">
                  <c:v>216.31</c:v>
                </c:pt>
                <c:pt idx="3">
                  <c:v>226.39</c:v>
                </c:pt>
                <c:pt idx="4">
                  <c:v>220.84</c:v>
                </c:pt>
              </c:numCache>
            </c:numRef>
          </c:val>
          <c:extLst>
            <c:ext xmlns:c16="http://schemas.microsoft.com/office/drawing/2014/chart" uri="{C3380CC4-5D6E-409C-BE32-E72D297353CC}">
              <c16:uniqueId val="{00000000-8E12-4DB1-AB86-5C8EAF74F52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8E12-4DB1-AB86-5C8EAF74F52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70" zoomScaleNormal="70" workbookViewId="0">
      <selection activeCell="AH12" sqref="AH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福島県　福島市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自治体職員</v>
      </c>
      <c r="AE8" s="83"/>
      <c r="AF8" s="83"/>
      <c r="AG8" s="83"/>
      <c r="AH8" s="83"/>
      <c r="AI8" s="83"/>
      <c r="AJ8" s="83"/>
      <c r="AK8" s="4"/>
      <c r="AL8" s="71">
        <f>データ!$R$6</f>
        <v>277133</v>
      </c>
      <c r="AM8" s="71"/>
      <c r="AN8" s="71"/>
      <c r="AO8" s="71"/>
      <c r="AP8" s="71"/>
      <c r="AQ8" s="71"/>
      <c r="AR8" s="71"/>
      <c r="AS8" s="71"/>
      <c r="AT8" s="67">
        <f>データ!$S$6</f>
        <v>767.72</v>
      </c>
      <c r="AU8" s="68"/>
      <c r="AV8" s="68"/>
      <c r="AW8" s="68"/>
      <c r="AX8" s="68"/>
      <c r="AY8" s="68"/>
      <c r="AZ8" s="68"/>
      <c r="BA8" s="68"/>
      <c r="BB8" s="70">
        <f>データ!$T$6</f>
        <v>360.98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70.040000000000006</v>
      </c>
      <c r="J10" s="68"/>
      <c r="K10" s="68"/>
      <c r="L10" s="68"/>
      <c r="M10" s="68"/>
      <c r="N10" s="68"/>
      <c r="O10" s="69"/>
      <c r="P10" s="70">
        <f>データ!$P$6</f>
        <v>97.82</v>
      </c>
      <c r="Q10" s="70"/>
      <c r="R10" s="70"/>
      <c r="S10" s="70"/>
      <c r="T10" s="70"/>
      <c r="U10" s="70"/>
      <c r="V10" s="70"/>
      <c r="W10" s="71">
        <f>データ!$Q$6</f>
        <v>3718</v>
      </c>
      <c r="X10" s="71"/>
      <c r="Y10" s="71"/>
      <c r="Z10" s="71"/>
      <c r="AA10" s="71"/>
      <c r="AB10" s="71"/>
      <c r="AC10" s="71"/>
      <c r="AD10" s="2"/>
      <c r="AE10" s="2"/>
      <c r="AF10" s="2"/>
      <c r="AG10" s="2"/>
      <c r="AH10" s="4"/>
      <c r="AI10" s="4"/>
      <c r="AJ10" s="4"/>
      <c r="AK10" s="4"/>
      <c r="AL10" s="71">
        <f>データ!$U$6</f>
        <v>278474</v>
      </c>
      <c r="AM10" s="71"/>
      <c r="AN10" s="71"/>
      <c r="AO10" s="71"/>
      <c r="AP10" s="71"/>
      <c r="AQ10" s="71"/>
      <c r="AR10" s="71"/>
      <c r="AS10" s="71"/>
      <c r="AT10" s="67">
        <f>データ!$V$6</f>
        <v>273.39999999999998</v>
      </c>
      <c r="AU10" s="68"/>
      <c r="AV10" s="68"/>
      <c r="AW10" s="68"/>
      <c r="AX10" s="68"/>
      <c r="AY10" s="68"/>
      <c r="AZ10" s="68"/>
      <c r="BA10" s="68"/>
      <c r="BB10" s="70">
        <f>データ!$W$6</f>
        <v>1018.56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tvsmwTOMWJ9de/NWOR7NQwXdppiOraBKm7V14XeJak3daiiejHFhZhjDYUSXqZBYXGgX+rykX1DUQmeMmx62w==" saltValue="t/4b9yBhWWrZ7JHhwkl2p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72010</v>
      </c>
      <c r="D6" s="34">
        <f t="shared" si="3"/>
        <v>46</v>
      </c>
      <c r="E6" s="34">
        <f t="shared" si="3"/>
        <v>1</v>
      </c>
      <c r="F6" s="34">
        <f t="shared" si="3"/>
        <v>0</v>
      </c>
      <c r="G6" s="34">
        <f t="shared" si="3"/>
        <v>1</v>
      </c>
      <c r="H6" s="34" t="str">
        <f t="shared" si="3"/>
        <v>福島県　福島市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70.040000000000006</v>
      </c>
      <c r="P6" s="35">
        <f t="shared" si="3"/>
        <v>97.82</v>
      </c>
      <c r="Q6" s="35">
        <f t="shared" si="3"/>
        <v>3718</v>
      </c>
      <c r="R6" s="35">
        <f t="shared" si="3"/>
        <v>277133</v>
      </c>
      <c r="S6" s="35">
        <f t="shared" si="3"/>
        <v>767.72</v>
      </c>
      <c r="T6" s="35">
        <f t="shared" si="3"/>
        <v>360.98</v>
      </c>
      <c r="U6" s="35">
        <f t="shared" si="3"/>
        <v>278474</v>
      </c>
      <c r="V6" s="35">
        <f t="shared" si="3"/>
        <v>273.39999999999998</v>
      </c>
      <c r="W6" s="35">
        <f t="shared" si="3"/>
        <v>1018.56</v>
      </c>
      <c r="X6" s="36">
        <f>IF(X7="",NA(),X7)</f>
        <v>101.16</v>
      </c>
      <c r="Y6" s="36">
        <f t="shared" ref="Y6:AG6" si="4">IF(Y7="",NA(),Y7)</f>
        <v>111.55</v>
      </c>
      <c r="Z6" s="36">
        <f t="shared" si="4"/>
        <v>114.83</v>
      </c>
      <c r="AA6" s="36">
        <f t="shared" si="4"/>
        <v>110.27</v>
      </c>
      <c r="AB6" s="36">
        <f t="shared" si="4"/>
        <v>113.94</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208.49</v>
      </c>
      <c r="AU6" s="36">
        <f t="shared" ref="AU6:BC6" si="6">IF(AU7="",NA(),AU7)</f>
        <v>195.45</v>
      </c>
      <c r="AV6" s="36">
        <f t="shared" si="6"/>
        <v>218.9</v>
      </c>
      <c r="AW6" s="36">
        <f t="shared" si="6"/>
        <v>217.4</v>
      </c>
      <c r="AX6" s="36">
        <f t="shared" si="6"/>
        <v>220.18</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224.08</v>
      </c>
      <c r="BF6" s="36">
        <f t="shared" ref="BF6:BN6" si="7">IF(BF7="",NA(),BF7)</f>
        <v>216.02</v>
      </c>
      <c r="BG6" s="36">
        <f t="shared" si="7"/>
        <v>205.36</v>
      </c>
      <c r="BH6" s="36">
        <f t="shared" si="7"/>
        <v>190.37</v>
      </c>
      <c r="BI6" s="36">
        <f t="shared" si="7"/>
        <v>182.34</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95.24</v>
      </c>
      <c r="BQ6" s="36">
        <f t="shared" ref="BQ6:BY6" si="8">IF(BQ7="",NA(),BQ7)</f>
        <v>104.95</v>
      </c>
      <c r="BR6" s="36">
        <f t="shared" si="8"/>
        <v>108.58</v>
      </c>
      <c r="BS6" s="36">
        <f t="shared" si="8"/>
        <v>104.2</v>
      </c>
      <c r="BT6" s="36">
        <f t="shared" si="8"/>
        <v>107.7</v>
      </c>
      <c r="BU6" s="36">
        <f t="shared" si="8"/>
        <v>106.4</v>
      </c>
      <c r="BV6" s="36">
        <f t="shared" si="8"/>
        <v>107.61</v>
      </c>
      <c r="BW6" s="36">
        <f t="shared" si="8"/>
        <v>106.02</v>
      </c>
      <c r="BX6" s="36">
        <f t="shared" si="8"/>
        <v>104.84</v>
      </c>
      <c r="BY6" s="36">
        <f t="shared" si="8"/>
        <v>106.11</v>
      </c>
      <c r="BZ6" s="35" t="str">
        <f>IF(BZ7="","",IF(BZ7="-","【-】","【"&amp;SUBSTITUTE(TEXT(BZ7,"#,##0.00"),"-","△")&amp;"】"))</f>
        <v>【103.24】</v>
      </c>
      <c r="CA6" s="36">
        <f>IF(CA7="",NA(),CA7)</f>
        <v>253.73</v>
      </c>
      <c r="CB6" s="36">
        <f t="shared" ref="CB6:CJ6" si="9">IF(CB7="",NA(),CB7)</f>
        <v>223.67</v>
      </c>
      <c r="CC6" s="36">
        <f t="shared" si="9"/>
        <v>216.31</v>
      </c>
      <c r="CD6" s="36">
        <f t="shared" si="9"/>
        <v>226.39</v>
      </c>
      <c r="CE6" s="36">
        <f t="shared" si="9"/>
        <v>220.84</v>
      </c>
      <c r="CF6" s="36">
        <f t="shared" si="9"/>
        <v>156.29</v>
      </c>
      <c r="CG6" s="36">
        <f t="shared" si="9"/>
        <v>155.69</v>
      </c>
      <c r="CH6" s="36">
        <f t="shared" si="9"/>
        <v>158.6</v>
      </c>
      <c r="CI6" s="36">
        <f t="shared" si="9"/>
        <v>161.82</v>
      </c>
      <c r="CJ6" s="36">
        <f t="shared" si="9"/>
        <v>161.03</v>
      </c>
      <c r="CK6" s="35" t="str">
        <f>IF(CK7="","",IF(CK7="-","【-】","【"&amp;SUBSTITUTE(TEXT(CK7,"#,##0.00"),"-","△")&amp;"】"))</f>
        <v>【168.38】</v>
      </c>
      <c r="CL6" s="36">
        <f>IF(CL7="",NA(),CL7)</f>
        <v>75.61</v>
      </c>
      <c r="CM6" s="36">
        <f t="shared" ref="CM6:CU6" si="10">IF(CM7="",NA(),CM7)</f>
        <v>75.45</v>
      </c>
      <c r="CN6" s="36">
        <f t="shared" si="10"/>
        <v>75.569999999999993</v>
      </c>
      <c r="CO6" s="36">
        <f t="shared" si="10"/>
        <v>73.69</v>
      </c>
      <c r="CP6" s="36">
        <f t="shared" si="10"/>
        <v>72.489999999999995</v>
      </c>
      <c r="CQ6" s="36">
        <f t="shared" si="10"/>
        <v>62.34</v>
      </c>
      <c r="CR6" s="36">
        <f t="shared" si="10"/>
        <v>62.46</v>
      </c>
      <c r="CS6" s="36">
        <f t="shared" si="10"/>
        <v>62.88</v>
      </c>
      <c r="CT6" s="36">
        <f t="shared" si="10"/>
        <v>62.32</v>
      </c>
      <c r="CU6" s="36">
        <f t="shared" si="10"/>
        <v>61.71</v>
      </c>
      <c r="CV6" s="35" t="str">
        <f>IF(CV7="","",IF(CV7="-","【-】","【"&amp;SUBSTITUTE(TEXT(CV7,"#,##0.00"),"-","△")&amp;"】"))</f>
        <v>【60.00】</v>
      </c>
      <c r="CW6" s="36">
        <f>IF(CW7="",NA(),CW7)</f>
        <v>89.81</v>
      </c>
      <c r="CX6" s="36">
        <f t="shared" ref="CX6:DF6" si="11">IF(CX7="",NA(),CX7)</f>
        <v>89.53</v>
      </c>
      <c r="CY6" s="36">
        <f t="shared" si="11"/>
        <v>88.73</v>
      </c>
      <c r="CZ6" s="36">
        <f t="shared" si="11"/>
        <v>90.31</v>
      </c>
      <c r="DA6" s="36">
        <f t="shared" si="11"/>
        <v>89.95</v>
      </c>
      <c r="DB6" s="36">
        <f t="shared" si="11"/>
        <v>90.15</v>
      </c>
      <c r="DC6" s="36">
        <f t="shared" si="11"/>
        <v>90.62</v>
      </c>
      <c r="DD6" s="36">
        <f t="shared" si="11"/>
        <v>90.13</v>
      </c>
      <c r="DE6" s="36">
        <f t="shared" si="11"/>
        <v>90.19</v>
      </c>
      <c r="DF6" s="36">
        <f t="shared" si="11"/>
        <v>90.03</v>
      </c>
      <c r="DG6" s="35" t="str">
        <f>IF(DG7="","",IF(DG7="-","【-】","【"&amp;SUBSTITUTE(TEXT(DG7,"#,##0.00"),"-","△")&amp;"】"))</f>
        <v>【89.80】</v>
      </c>
      <c r="DH6" s="36">
        <f>IF(DH7="",NA(),DH7)</f>
        <v>52.04</v>
      </c>
      <c r="DI6" s="36">
        <f t="shared" ref="DI6:DQ6" si="12">IF(DI7="",NA(),DI7)</f>
        <v>52.94</v>
      </c>
      <c r="DJ6" s="36">
        <f t="shared" si="12"/>
        <v>53.83</v>
      </c>
      <c r="DK6" s="36">
        <f t="shared" si="12"/>
        <v>55.14</v>
      </c>
      <c r="DL6" s="36">
        <f t="shared" si="12"/>
        <v>55.66</v>
      </c>
      <c r="DM6" s="36">
        <f t="shared" si="12"/>
        <v>47.37</v>
      </c>
      <c r="DN6" s="36">
        <f t="shared" si="12"/>
        <v>48.01</v>
      </c>
      <c r="DO6" s="36">
        <f t="shared" si="12"/>
        <v>48.01</v>
      </c>
      <c r="DP6" s="36">
        <f t="shared" si="12"/>
        <v>48.86</v>
      </c>
      <c r="DQ6" s="36">
        <f t="shared" si="12"/>
        <v>49.6</v>
      </c>
      <c r="DR6" s="35" t="str">
        <f>IF(DR7="","",IF(DR7="-","【-】","【"&amp;SUBSTITUTE(TEXT(DR7,"#,##0.00"),"-","△")&amp;"】"))</f>
        <v>【49.59】</v>
      </c>
      <c r="DS6" s="36">
        <f>IF(DS7="",NA(),DS7)</f>
        <v>21.33</v>
      </c>
      <c r="DT6" s="36">
        <f t="shared" ref="DT6:EB6" si="13">IF(DT7="",NA(),DT7)</f>
        <v>22.06</v>
      </c>
      <c r="DU6" s="36">
        <f t="shared" si="13"/>
        <v>23.85</v>
      </c>
      <c r="DV6" s="36">
        <f t="shared" si="13"/>
        <v>23.87</v>
      </c>
      <c r="DW6" s="36">
        <f t="shared" si="13"/>
        <v>15.6</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0.28999999999999998</v>
      </c>
      <c r="EE6" s="36">
        <f t="shared" ref="EE6:EM6" si="14">IF(EE7="",NA(),EE7)</f>
        <v>0.4</v>
      </c>
      <c r="EF6" s="36">
        <f t="shared" si="14"/>
        <v>0.41</v>
      </c>
      <c r="EG6" s="36">
        <f t="shared" si="14"/>
        <v>0.47</v>
      </c>
      <c r="EH6" s="36">
        <f t="shared" si="14"/>
        <v>0.55000000000000004</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72010</v>
      </c>
      <c r="D7" s="38">
        <v>46</v>
      </c>
      <c r="E7" s="38">
        <v>1</v>
      </c>
      <c r="F7" s="38">
        <v>0</v>
      </c>
      <c r="G7" s="38">
        <v>1</v>
      </c>
      <c r="H7" s="38" t="s">
        <v>92</v>
      </c>
      <c r="I7" s="38" t="s">
        <v>93</v>
      </c>
      <c r="J7" s="38" t="s">
        <v>94</v>
      </c>
      <c r="K7" s="38" t="s">
        <v>95</v>
      </c>
      <c r="L7" s="38" t="s">
        <v>96</v>
      </c>
      <c r="M7" s="38" t="s">
        <v>97</v>
      </c>
      <c r="N7" s="39" t="s">
        <v>98</v>
      </c>
      <c r="O7" s="39">
        <v>70.040000000000006</v>
      </c>
      <c r="P7" s="39">
        <v>97.82</v>
      </c>
      <c r="Q7" s="39">
        <v>3718</v>
      </c>
      <c r="R7" s="39">
        <v>277133</v>
      </c>
      <c r="S7" s="39">
        <v>767.72</v>
      </c>
      <c r="T7" s="39">
        <v>360.98</v>
      </c>
      <c r="U7" s="39">
        <v>278474</v>
      </c>
      <c r="V7" s="39">
        <v>273.39999999999998</v>
      </c>
      <c r="W7" s="39">
        <v>1018.56</v>
      </c>
      <c r="X7" s="39">
        <v>101.16</v>
      </c>
      <c r="Y7" s="39">
        <v>111.55</v>
      </c>
      <c r="Z7" s="39">
        <v>114.83</v>
      </c>
      <c r="AA7" s="39">
        <v>110.27</v>
      </c>
      <c r="AB7" s="39">
        <v>113.94</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208.49</v>
      </c>
      <c r="AU7" s="39">
        <v>195.45</v>
      </c>
      <c r="AV7" s="39">
        <v>218.9</v>
      </c>
      <c r="AW7" s="39">
        <v>217.4</v>
      </c>
      <c r="AX7" s="39">
        <v>220.18</v>
      </c>
      <c r="AY7" s="39">
        <v>299.44</v>
      </c>
      <c r="AZ7" s="39">
        <v>311.99</v>
      </c>
      <c r="BA7" s="39">
        <v>307.83</v>
      </c>
      <c r="BB7" s="39">
        <v>318.89</v>
      </c>
      <c r="BC7" s="39">
        <v>309.10000000000002</v>
      </c>
      <c r="BD7" s="39">
        <v>264.97000000000003</v>
      </c>
      <c r="BE7" s="39">
        <v>224.08</v>
      </c>
      <c r="BF7" s="39">
        <v>216.02</v>
      </c>
      <c r="BG7" s="39">
        <v>205.36</v>
      </c>
      <c r="BH7" s="39">
        <v>190.37</v>
      </c>
      <c r="BI7" s="39">
        <v>182.34</v>
      </c>
      <c r="BJ7" s="39">
        <v>298.08999999999997</v>
      </c>
      <c r="BK7" s="39">
        <v>291.77999999999997</v>
      </c>
      <c r="BL7" s="39">
        <v>295.44</v>
      </c>
      <c r="BM7" s="39">
        <v>290.07</v>
      </c>
      <c r="BN7" s="39">
        <v>290.42</v>
      </c>
      <c r="BO7" s="39">
        <v>266.61</v>
      </c>
      <c r="BP7" s="39">
        <v>95.24</v>
      </c>
      <c r="BQ7" s="39">
        <v>104.95</v>
      </c>
      <c r="BR7" s="39">
        <v>108.58</v>
      </c>
      <c r="BS7" s="39">
        <v>104.2</v>
      </c>
      <c r="BT7" s="39">
        <v>107.7</v>
      </c>
      <c r="BU7" s="39">
        <v>106.4</v>
      </c>
      <c r="BV7" s="39">
        <v>107.61</v>
      </c>
      <c r="BW7" s="39">
        <v>106.02</v>
      </c>
      <c r="BX7" s="39">
        <v>104.84</v>
      </c>
      <c r="BY7" s="39">
        <v>106.11</v>
      </c>
      <c r="BZ7" s="39">
        <v>103.24</v>
      </c>
      <c r="CA7" s="39">
        <v>253.73</v>
      </c>
      <c r="CB7" s="39">
        <v>223.67</v>
      </c>
      <c r="CC7" s="39">
        <v>216.31</v>
      </c>
      <c r="CD7" s="39">
        <v>226.39</v>
      </c>
      <c r="CE7" s="39">
        <v>220.84</v>
      </c>
      <c r="CF7" s="39">
        <v>156.29</v>
      </c>
      <c r="CG7" s="39">
        <v>155.69</v>
      </c>
      <c r="CH7" s="39">
        <v>158.6</v>
      </c>
      <c r="CI7" s="39">
        <v>161.82</v>
      </c>
      <c r="CJ7" s="39">
        <v>161.03</v>
      </c>
      <c r="CK7" s="39">
        <v>168.38</v>
      </c>
      <c r="CL7" s="39">
        <v>75.61</v>
      </c>
      <c r="CM7" s="39">
        <v>75.45</v>
      </c>
      <c r="CN7" s="39">
        <v>75.569999999999993</v>
      </c>
      <c r="CO7" s="39">
        <v>73.69</v>
      </c>
      <c r="CP7" s="39">
        <v>72.489999999999995</v>
      </c>
      <c r="CQ7" s="39">
        <v>62.34</v>
      </c>
      <c r="CR7" s="39">
        <v>62.46</v>
      </c>
      <c r="CS7" s="39">
        <v>62.88</v>
      </c>
      <c r="CT7" s="39">
        <v>62.32</v>
      </c>
      <c r="CU7" s="39">
        <v>61.71</v>
      </c>
      <c r="CV7" s="39">
        <v>60</v>
      </c>
      <c r="CW7" s="39">
        <v>89.81</v>
      </c>
      <c r="CX7" s="39">
        <v>89.53</v>
      </c>
      <c r="CY7" s="39">
        <v>88.73</v>
      </c>
      <c r="CZ7" s="39">
        <v>90.31</v>
      </c>
      <c r="DA7" s="39">
        <v>89.95</v>
      </c>
      <c r="DB7" s="39">
        <v>90.15</v>
      </c>
      <c r="DC7" s="39">
        <v>90.62</v>
      </c>
      <c r="DD7" s="39">
        <v>90.13</v>
      </c>
      <c r="DE7" s="39">
        <v>90.19</v>
      </c>
      <c r="DF7" s="39">
        <v>90.03</v>
      </c>
      <c r="DG7" s="39">
        <v>89.8</v>
      </c>
      <c r="DH7" s="39">
        <v>52.04</v>
      </c>
      <c r="DI7" s="39">
        <v>52.94</v>
      </c>
      <c r="DJ7" s="39">
        <v>53.83</v>
      </c>
      <c r="DK7" s="39">
        <v>55.14</v>
      </c>
      <c r="DL7" s="39">
        <v>55.66</v>
      </c>
      <c r="DM7" s="39">
        <v>47.37</v>
      </c>
      <c r="DN7" s="39">
        <v>48.01</v>
      </c>
      <c r="DO7" s="39">
        <v>48.01</v>
      </c>
      <c r="DP7" s="39">
        <v>48.86</v>
      </c>
      <c r="DQ7" s="39">
        <v>49.6</v>
      </c>
      <c r="DR7" s="39">
        <v>49.59</v>
      </c>
      <c r="DS7" s="39">
        <v>21.33</v>
      </c>
      <c r="DT7" s="39">
        <v>22.06</v>
      </c>
      <c r="DU7" s="39">
        <v>23.85</v>
      </c>
      <c r="DV7" s="39">
        <v>23.87</v>
      </c>
      <c r="DW7" s="39">
        <v>15.6</v>
      </c>
      <c r="DX7" s="39">
        <v>14.27</v>
      </c>
      <c r="DY7" s="39">
        <v>16.170000000000002</v>
      </c>
      <c r="DZ7" s="39">
        <v>16.600000000000001</v>
      </c>
      <c r="EA7" s="39">
        <v>18.510000000000002</v>
      </c>
      <c r="EB7" s="39">
        <v>20.49</v>
      </c>
      <c r="EC7" s="39">
        <v>19.440000000000001</v>
      </c>
      <c r="ED7" s="39">
        <v>0.28999999999999998</v>
      </c>
      <c r="EE7" s="39">
        <v>0.4</v>
      </c>
      <c r="EF7" s="39">
        <v>0.41</v>
      </c>
      <c r="EG7" s="39">
        <v>0.47</v>
      </c>
      <c r="EH7" s="39">
        <v>0.55000000000000004</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ts78</cp:lastModifiedBy>
  <cp:lastPrinted>2021-01-27T00:22:20Z</cp:lastPrinted>
  <dcterms:created xsi:type="dcterms:W3CDTF">2020-12-04T02:04:06Z</dcterms:created>
  <dcterms:modified xsi:type="dcterms:W3CDTF">2021-01-27T00:30:28Z</dcterms:modified>
  <cp:category/>
</cp:coreProperties>
</file>