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026"/>
  <workbookPr/>
  <mc:AlternateContent xmlns:mc="http://schemas.openxmlformats.org/markup-compatibility/2006">
    <mc:Choice Requires="x15">
      <x15ac:absPath xmlns:x15ac="http://schemas.microsoft.com/office/spreadsheetml/2010/11/ac" url="F:\【経営比較分析表】2018_074811_47_010\【経営比較分析表】2018_074811_47_010\"/>
    </mc:Choice>
  </mc:AlternateContent>
  <xr:revisionPtr revIDLastSave="0" documentId="13_ncr:1_{EC83CD31-2B8A-4B52-8ED1-D1FC0C1B6DF8}" xr6:coauthVersionLast="45" xr6:coauthVersionMax="45" xr10:uidLastSave="{00000000-0000-0000-0000-000000000000}"/>
  <workbookProtection workbookAlgorithmName="SHA-512" workbookHashValue="HYgPVNpIgKXi8itze7OzvnHtAXFS+VqUv8wBzsn3SJncBz4T8K13Ecg1nzTh/h1/Ro85nNMTStVnuY0gcosz1w==" workbookSaltValue="h33HP3BR3KBMH7EzV/KtAw==" workbookSpinCount="100000" lockStructure="1"/>
  <bookViews>
    <workbookView xWindow="-120" yWindow="-120" windowWidth="24240" windowHeight="13290"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W10" i="4" s="1"/>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I85" i="4"/>
  <c r="H85" i="4"/>
  <c r="BB10" i="4"/>
  <c r="AT10" i="4"/>
  <c r="AL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<sst xmlns="http://schemas.openxmlformats.org/spreadsheetml/2006/main" count="225" uniqueCount="111">
  <si>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</si>
  <si>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</si>
  <si>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</si>
  <si>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</si>
  <si>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</si>
  <si>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</si>
  <si>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</si>
  <si>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</si>
  <si>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</si>
  <si>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</si>
  <si>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</si>
  <si>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</si>
  <si>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</si>
  <si>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</si>
  <si>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</si>
  <si>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</si>
  <si>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</si>
  <si>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</si>
  <si>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</si>
  <si>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</si>
  <si>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</si>
  <si>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</si>
  <si>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</si>
  <si>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</si>
  <si>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</si>
  <si>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</si>
  <si>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</si>
  <si>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</si>
  <si>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</si>
  <si>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</si>
  <si>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</si>
  <si>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</si>
  <si>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</si>
  <si>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</si>
  <si>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</si>
  <si>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</si>
  <si>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</si>
  <si>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</si>
  <si>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</si>
  <si>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</si>
  <si>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</si>
  <si>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</si>
  <si>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</si>
  <si>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</si>
  <si>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</si>
  <si>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</si>
  <si>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</si>
  <si>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</si>
  <si>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</si>
  <si>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</si>
  <si>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</si>
  <si>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</si>
  <si>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</si>
  <si>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</si>
  <si>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</si>
  <si>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</si>
  <si>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</si>
  <si>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</si>
  <si>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</si>
  <si>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</si>
  <si>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</si>
  <si>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</si>
  <si>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</si>
  <si>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</si>
  <si>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</si>
  <si>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</si>
  <si>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</si>
  <si>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</si>
  <si>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</si>
  <si>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</si>
  <si>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</si>
  <si>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</si>
  <si>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</si>
  <si>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</si>
  <si>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</si>
  <si>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</si>
  <si>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</si>
  <si>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</si>
  <si>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</si>
  <si>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</si>
  <si>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</si>
  <si>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</si>
  <si>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</si>
  <si>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</si>
  <si>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</si>
  <si>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</si>
  <si>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</si>
  <si>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</si>
  <si>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</si>
  <si>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</si>
  <si>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</si>
  <si>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</si>
  <si>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</si>
  <si>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</si>
  <si>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</si>
  <si>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棚倉町</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</si>
  <si>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</si>
  <si>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</si>
  <si>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</si>
  <si>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</si>
  <si>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</si>
  <si>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</si>
  <si>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</si>
  <si>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</si>
  <si>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</si>
  <si>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</si>
  <si>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</si>
  <si>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</si>
  <si>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各簡易水道の事業開始は、山岡簡水が昭和59年4月、高野西部簡水が平成2年2月、瀬ケ野簡水が平成9年3月、戸中給水施設が平成13年4月となっており、いずれも事業開始から40年未満であるため管路については、事業開始当初に布設して以降、耐用年数経過による更新を行っていないため管路更新率が表示されていません。
　この他管路以外の取水施設、浄水施設及び配水池などの重要給水施設については、施設本体以外に電気設備や機械設備などが順次更新時期を迎えており、適宜メンテナンスを行いながら必要に応じて効率的な更新を実施していかなければなりません。
　</t>
    <rPh sb="1" eb="2">
      <t>カク</t>
    </rPh>
    <rPh sb="2" eb="4">
      <t>カンイ</t>
    </rPh>
    <rPh sb="4" eb="6">
      <t>スイドウ</t>
    </rPh>
    <rPh sb="7" eb="9">
      <t>ジギョウ</t>
    </rPh>
    <rPh sb="51" eb="52">
      <t>ガツ</t>
    </rPh>
    <rPh sb="60" eb="62">
      <t>ヘイセイ</t>
    </rPh>
    <rPh sb="64" eb="65">
      <t>ネン</t>
    </rPh>
    <rPh sb="66" eb="67">
      <t>ガツ</t>
    </rPh>
    <rPh sb="109" eb="111">
      <t>フセツ</t>
    </rPh>
    <rPh sb="116" eb="118">
      <t>タイヨウ</t>
    </rPh>
    <rPh sb="118" eb="120">
      <t>ネンスウ</t>
    </rPh>
    <rPh sb="120" eb="122">
      <t>ケイカ</t>
    </rPh>
    <rPh sb="136" eb="138">
      <t>カンロ</t>
    </rPh>
    <rPh sb="138" eb="140">
      <t>コウシン</t>
    </rPh>
    <rPh sb="140" eb="141">
      <t>リツ</t>
    </rPh>
    <rPh sb="142" eb="144">
      <t>ヒョウジ</t>
    </rPh>
    <rPh sb="156" eb="157">
      <t>ホカ</t>
    </rPh>
    <rPh sb="157" eb="159">
      <t>カンロ</t>
    </rPh>
    <rPh sb="159" eb="161">
      <t>イガイ</t>
    </rPh>
    <rPh sb="162" eb="164">
      <t>シュスイ</t>
    </rPh>
    <rPh sb="164" eb="166">
      <t>シセツ</t>
    </rPh>
    <rPh sb="167" eb="169">
      <t>ジョウスイ</t>
    </rPh>
    <rPh sb="169" eb="171">
      <t>シセツ</t>
    </rPh>
    <rPh sb="171" eb="172">
      <t>オヨ</t>
    </rPh>
    <rPh sb="173" eb="175">
      <t>ハイスイ</t>
    </rPh>
    <rPh sb="175" eb="176">
      <t>イケ</t>
    </rPh>
    <rPh sb="191" eb="193">
      <t>シセツ</t>
    </rPh>
    <rPh sb="193" eb="195">
      <t>ホンタイ</t>
    </rPh>
    <rPh sb="195" eb="197">
      <t>イガイ</t>
    </rPh>
    <rPh sb="198" eb="200">
      <t>デンキ</t>
    </rPh>
    <rPh sb="200" eb="202">
      <t>セツビ</t>
    </rPh>
    <rPh sb="203" eb="205">
      <t>キカイ</t>
    </rPh>
    <rPh sb="205" eb="207">
      <t>セツビ</t>
    </rPh>
    <rPh sb="210" eb="212">
      <t>ジュンジ</t>
    </rPh>
    <rPh sb="212" eb="214">
      <t>コウシン</t>
    </rPh>
    <rPh sb="214" eb="216">
      <t>ジキ</t>
    </rPh>
    <rPh sb="217" eb="218">
      <t>ムカ</t>
    </rPh>
    <rPh sb="223" eb="225">
      <t>テキギ</t>
    </rPh>
    <rPh sb="232" eb="233">
      <t>オコナ</t>
    </rPh>
    <rPh sb="237" eb="239">
      <t>ヒツヨウ</t>
    </rPh>
    <rPh sb="240" eb="241">
      <t>オウ</t>
    </rPh>
    <rPh sb="243" eb="246">
      <t>コウリツテキ</t>
    </rPh>
    <rPh sb="247" eb="249">
      <t>コウシン</t>
    </rPh>
    <rPh sb="250" eb="252">
      <t>ジッシ</t>
    </rPh>
    <phoneticPr fontId="4"/>
  </si>
  <si>
    <t>　簡易水道事業は、上水道が行き届かず、地理的に条件の悪い地域などに公衆衛生の向上や公共福祉の向上など、収益性よりも公共性や公益性が優先されるユニバーサルサービスの一事業として位置づけられるものであり、収益的収支比率からも分かるように経営基盤が脆弱で一般会計からの繰出金などの財政支援に頼らなければ経営が成り立たない事業です。
　このような前提に立った事業ではありますが、収益性を全く無視するものではなく、経常経費である維持管理については、概ね自主財源である使用料で賄い得るような取り組みが求められることは当然です。そのため有収率を向上させ、経費の抑制を図るなど、今後もソフト・ハードの両面から効率化に取り組んでいきます。</t>
    <rPh sb="1" eb="3">
      <t>カンイ</t>
    </rPh>
    <rPh sb="3" eb="5">
      <t>スイドウ</t>
    </rPh>
    <rPh sb="5" eb="7">
      <t>ジギョウ</t>
    </rPh>
    <rPh sb="9" eb="12">
      <t>ジョウスイドウ</t>
    </rPh>
    <rPh sb="13" eb="14">
      <t>イ</t>
    </rPh>
    <rPh sb="15" eb="16">
      <t>トド</t>
    </rPh>
    <rPh sb="19" eb="22">
      <t>チリテキ</t>
    </rPh>
    <rPh sb="23" eb="25">
      <t>ジョウケン</t>
    </rPh>
    <rPh sb="26" eb="27">
      <t>ワル</t>
    </rPh>
    <rPh sb="28" eb="30">
      <t>チイキ</t>
    </rPh>
    <rPh sb="33" eb="35">
      <t>コウシュウ</t>
    </rPh>
    <rPh sb="35" eb="37">
      <t>エイセイ</t>
    </rPh>
    <rPh sb="38" eb="40">
      <t>コウジョウ</t>
    </rPh>
    <rPh sb="41" eb="43">
      <t>コウキョウ</t>
    </rPh>
    <rPh sb="43" eb="45">
      <t>フクシ</t>
    </rPh>
    <rPh sb="46" eb="48">
      <t>コウジョウ</t>
    </rPh>
    <rPh sb="51" eb="54">
      <t>シュウエキセイ</t>
    </rPh>
    <rPh sb="57" eb="60">
      <t>コウキョウセイ</t>
    </rPh>
    <rPh sb="61" eb="64">
      <t>コウエキセイ</t>
    </rPh>
    <rPh sb="65" eb="67">
      <t>ユウセン</t>
    </rPh>
    <rPh sb="81" eb="82">
      <t>イチ</t>
    </rPh>
    <rPh sb="82" eb="84">
      <t>ジギョウ</t>
    </rPh>
    <rPh sb="87" eb="89">
      <t>イチ</t>
    </rPh>
    <rPh sb="100" eb="103">
      <t>シュウエキテキ</t>
    </rPh>
    <rPh sb="103" eb="105">
      <t>シュウシ</t>
    </rPh>
    <rPh sb="105" eb="107">
      <t>ヒリツ</t>
    </rPh>
    <rPh sb="110" eb="111">
      <t>ワ</t>
    </rPh>
    <rPh sb="131" eb="132">
      <t>ク</t>
    </rPh>
    <rPh sb="132" eb="133">
      <t>ダ</t>
    </rPh>
    <rPh sb="137" eb="139">
      <t>ザイセイ</t>
    </rPh>
    <rPh sb="139" eb="141">
      <t>シエン</t>
    </rPh>
    <rPh sb="169" eb="171">
      <t>ゼンテイ</t>
    </rPh>
    <rPh sb="172" eb="173">
      <t>タ</t>
    </rPh>
    <rPh sb="175" eb="177">
      <t>ジギョウ</t>
    </rPh>
    <rPh sb="185" eb="188">
      <t>シュウエキセイ</t>
    </rPh>
    <rPh sb="189" eb="190">
      <t>マッタ</t>
    </rPh>
    <rPh sb="191" eb="193">
      <t>ムシ</t>
    </rPh>
    <rPh sb="202" eb="204">
      <t>ケイジョウ</t>
    </rPh>
    <rPh sb="204" eb="206">
      <t>ケイヒ</t>
    </rPh>
    <rPh sb="209" eb="211">
      <t>イジ</t>
    </rPh>
    <rPh sb="211" eb="213">
      <t>カンリ</t>
    </rPh>
    <rPh sb="219" eb="220">
      <t>オオム</t>
    </rPh>
    <rPh sb="221" eb="223">
      <t>ジシュ</t>
    </rPh>
    <rPh sb="223" eb="225">
      <t>ザイゲン</t>
    </rPh>
    <rPh sb="228" eb="231">
      <t>シヨウリョウ</t>
    </rPh>
    <rPh sb="232" eb="233">
      <t>マカナ</t>
    </rPh>
    <rPh sb="234" eb="235">
      <t>エ</t>
    </rPh>
    <rPh sb="239" eb="240">
      <t>ト</t>
    </rPh>
    <rPh sb="241" eb="242">
      <t>ク</t>
    </rPh>
    <rPh sb="244" eb="245">
      <t>モト</t>
    </rPh>
    <rPh sb="252" eb="254">
      <t>トウゼン</t>
    </rPh>
    <rPh sb="261" eb="264">
      <t>ユウシュウリツ</t>
    </rPh>
    <rPh sb="265" eb="267">
      <t>コウジョウ</t>
    </rPh>
    <rPh sb="270" eb="272">
      <t>ケイヒ</t>
    </rPh>
    <rPh sb="273" eb="275">
      <t>ヨクセイ</t>
    </rPh>
    <rPh sb="276" eb="277">
      <t>ハカ</t>
    </rPh>
    <rPh sb="281" eb="283">
      <t>コンゴ</t>
    </rPh>
    <rPh sb="298" eb="299">
      <t>カ</t>
    </rPh>
    <rPh sb="300" eb="301">
      <t>ト</t>
    </rPh>
    <rPh sb="302" eb="303">
      <t>ク</t>
    </rPh>
    <phoneticPr fontId="4"/>
  </si>
  <si>
    <t xml:space="preserve"> 本町の簡易水道事業は、山岡簡水、高野西部簡水、瀬ケ野簡水及び戸中給水施設の3簡水1給水施設で構成されており、地理的要件からこれらを統合することが出来ないため、経常費用を圧縮することが難しい事業環境となっています。料金収入は、約1千2百万円前後で推移しており、料金回収率が35.47％（上水道は90.3%）と類似団体平均値を下回っており料金の収入不足は明らかであります。
　水道料金については、町内の均衡を図り、かつ適正な料金負担の観点から上水道事業と同じに設定しているためこれ以上の料金収入を見込むことはできず、不足する費用については、一般会計からの繰出金によって補っているのが現状です。
　企業債残高対給水収益比率は平成27年度の管路更新により増加しており、内部留保資金を持たない簡易水道事業特別会計では、施設更新などの事業を起債で対応せざるを得ず、給水収益が固定化している状況で起債事業を行うことになるので、今後施設の更新事業が増加してくればおのずと比率は高まることになります。
　有収率については、漏水調査の実施により年々上昇しております。
　また、給水原価は、水源や浄水施設の有無、地理的要件等のほか、年度ごとの修繕工事や施設改修工事等の実施の有無により大きく上下するため一概に比較できませんが、本町の場合決して安い水準ではなく、それは料金回収率にも表れています。</t>
    <rPh sb="1" eb="3">
      <t>ホンチョウ</t>
    </rPh>
    <rPh sb="4" eb="6">
      <t>カンイ</t>
    </rPh>
    <rPh sb="6" eb="8">
      <t>スイドウ</t>
    </rPh>
    <rPh sb="8" eb="10">
      <t>ジギョウ</t>
    </rPh>
    <rPh sb="12" eb="14">
      <t>ヤマオカ</t>
    </rPh>
    <rPh sb="14" eb="16">
      <t>カンスイ</t>
    </rPh>
    <rPh sb="17" eb="19">
      <t>タカノ</t>
    </rPh>
    <rPh sb="19" eb="21">
      <t>セイブ</t>
    </rPh>
    <rPh sb="21" eb="23">
      <t>カンスイ</t>
    </rPh>
    <rPh sb="24" eb="27">
      <t>セガノ</t>
    </rPh>
    <rPh sb="27" eb="29">
      <t>カンスイ</t>
    </rPh>
    <rPh sb="29" eb="30">
      <t>オヨ</t>
    </rPh>
    <rPh sb="33" eb="35">
      <t>キュウスイ</t>
    </rPh>
    <rPh sb="35" eb="37">
      <t>シセツ</t>
    </rPh>
    <rPh sb="39" eb="41">
      <t>カンスイ</t>
    </rPh>
    <rPh sb="42" eb="44">
      <t>キュウスイ</t>
    </rPh>
    <rPh sb="44" eb="46">
      <t>シセツ</t>
    </rPh>
    <rPh sb="47" eb="49">
      <t>コウセイ</t>
    </rPh>
    <rPh sb="55" eb="58">
      <t>チリテキ</t>
    </rPh>
    <rPh sb="58" eb="60">
      <t>ヨウケン</t>
    </rPh>
    <rPh sb="66" eb="68">
      <t>トウゴウ</t>
    </rPh>
    <rPh sb="73" eb="75">
      <t>デキ</t>
    </rPh>
    <rPh sb="80" eb="82">
      <t>ケイジョウ</t>
    </rPh>
    <rPh sb="82" eb="84">
      <t>ヒヨウ</t>
    </rPh>
    <rPh sb="85" eb="87">
      <t>アッシュク</t>
    </rPh>
    <rPh sb="92" eb="93">
      <t>ムズカ</t>
    </rPh>
    <rPh sb="95" eb="97">
      <t>ジギョウ</t>
    </rPh>
    <rPh sb="97" eb="99">
      <t>カンキョウ</t>
    </rPh>
    <rPh sb="107" eb="109">
      <t>リョウキン</t>
    </rPh>
    <rPh sb="109" eb="111">
      <t>シュウニュウ</t>
    </rPh>
    <rPh sb="113" eb="114">
      <t>ヤク</t>
    </rPh>
    <rPh sb="115" eb="116">
      <t>セン</t>
    </rPh>
    <rPh sb="117" eb="120">
      <t>ヒャクマンエン</t>
    </rPh>
    <rPh sb="120" eb="122">
      <t>ゼンゴ</t>
    </rPh>
    <rPh sb="123" eb="125">
      <t>スイイ</t>
    </rPh>
    <rPh sb="130" eb="132">
      <t>リョウキン</t>
    </rPh>
    <rPh sb="132" eb="134">
      <t>カイシュウ</t>
    </rPh>
    <rPh sb="134" eb="135">
      <t>リツ</t>
    </rPh>
    <rPh sb="143" eb="146">
      <t>ジョウスイドウ</t>
    </rPh>
    <rPh sb="154" eb="156">
      <t>ルイジ</t>
    </rPh>
    <rPh sb="156" eb="158">
      <t>ダンタイ</t>
    </rPh>
    <rPh sb="158" eb="161">
      <t>ヘイキンチ</t>
    </rPh>
    <rPh sb="162" eb="164">
      <t>シタマワ</t>
    </rPh>
    <rPh sb="168" eb="170">
      <t>リョウキン</t>
    </rPh>
    <rPh sb="187" eb="189">
      <t>スイドウ</t>
    </rPh>
    <rPh sb="189" eb="191">
      <t>リョウキン</t>
    </rPh>
    <rPh sb="208" eb="210">
      <t>テキセイ</t>
    </rPh>
    <rPh sb="211" eb="213">
      <t>リョウキン</t>
    </rPh>
    <rPh sb="213" eb="215">
      <t>フタン</t>
    </rPh>
    <rPh sb="239" eb="241">
      <t>イジョウ</t>
    </rPh>
    <rPh sb="242" eb="244">
      <t>リョウキン</t>
    </rPh>
    <rPh sb="244" eb="246">
      <t>シュウニュウ</t>
    </rPh>
    <rPh sb="247" eb="249">
      <t>ミコ</t>
    </rPh>
    <rPh sb="257" eb="259">
      <t>フソク</t>
    </rPh>
    <rPh sb="261" eb="263">
      <t>ヒヨウ</t>
    </rPh>
    <rPh sb="269" eb="271">
      <t>イッパン</t>
    </rPh>
    <rPh sb="271" eb="273">
      <t>カイケイ</t>
    </rPh>
    <rPh sb="276" eb="277">
      <t>ク</t>
    </rPh>
    <rPh sb="277" eb="278">
      <t>ダ</t>
    </rPh>
    <rPh sb="278" eb="279">
      <t>キン</t>
    </rPh>
    <rPh sb="283" eb="284">
      <t>オギナ</t>
    </rPh>
    <rPh sb="290" eb="292">
      <t>ゲンジョウ</t>
    </rPh>
    <rPh sb="297" eb="299">
      <t>キギョウ</t>
    </rPh>
    <rPh sb="299" eb="300">
      <t>サイ</t>
    </rPh>
    <rPh sb="300" eb="302">
      <t>ザンダカ</t>
    </rPh>
    <rPh sb="302" eb="303">
      <t>タイ</t>
    </rPh>
    <rPh sb="303" eb="305">
      <t>キュウスイ</t>
    </rPh>
    <rPh sb="305" eb="307">
      <t>シュウエキ</t>
    </rPh>
    <rPh sb="307" eb="309">
      <t>ヒリツ</t>
    </rPh>
    <rPh sb="310" eb="312">
      <t>ヘイセイ</t>
    </rPh>
    <rPh sb="314" eb="316">
      <t>ネンド</t>
    </rPh>
    <rPh sb="317" eb="319">
      <t>カンロ</t>
    </rPh>
    <rPh sb="319" eb="321">
      <t>コウシン</t>
    </rPh>
    <rPh sb="324" eb="326">
      <t>ゾウカ</t>
    </rPh>
    <rPh sb="331" eb="333">
      <t>ナイブ</t>
    </rPh>
    <rPh sb="333" eb="335">
      <t>リュウホ</t>
    </rPh>
    <rPh sb="335" eb="337">
      <t>シキン</t>
    </rPh>
    <rPh sb="338" eb="339">
      <t>モ</t>
    </rPh>
    <rPh sb="342" eb="344">
      <t>カンイ</t>
    </rPh>
    <rPh sb="344" eb="346">
      <t>スイドウ</t>
    </rPh>
    <rPh sb="346" eb="348">
      <t>ジギョウ</t>
    </rPh>
    <rPh sb="348" eb="350">
      <t>トクベツ</t>
    </rPh>
    <rPh sb="350" eb="352">
      <t>カイケイ</t>
    </rPh>
    <rPh sb="355" eb="357">
      <t>シセツ</t>
    </rPh>
    <rPh sb="357" eb="359">
      <t>コウシン</t>
    </rPh>
    <rPh sb="374" eb="375">
      <t>エ</t>
    </rPh>
    <rPh sb="377" eb="379">
      <t>キュウスイ</t>
    </rPh>
    <rPh sb="379" eb="381">
      <t>シュウエキ</t>
    </rPh>
    <rPh sb="382" eb="385">
      <t>コテイカ</t>
    </rPh>
    <rPh sb="389" eb="391">
      <t>ジョウキョウ</t>
    </rPh>
    <rPh sb="392" eb="394">
      <t>キサイ</t>
    </rPh>
    <rPh sb="394" eb="396">
      <t>ジギョウ</t>
    </rPh>
    <rPh sb="397" eb="398">
      <t>オコナ</t>
    </rPh>
    <rPh sb="407" eb="409">
      <t>コンゴ</t>
    </rPh>
    <rPh sb="409" eb="411">
      <t>シセツ</t>
    </rPh>
    <rPh sb="412" eb="414">
      <t>コウシン</t>
    </rPh>
    <rPh sb="414" eb="416">
      <t>ジギョウ</t>
    </rPh>
    <rPh sb="428" eb="430">
      <t>ヒリツ</t>
    </rPh>
    <rPh sb="431" eb="432">
      <t>タカ</t>
    </rPh>
    <rPh sb="465" eb="467">
      <t>ジョウショウ</t>
    </rPh>
    <rPh sb="479" eb="481">
      <t>キュウスイ</t>
    </rPh>
    <rPh sb="481" eb="483">
      <t>ゲンカ</t>
    </rPh>
    <rPh sb="485" eb="487">
      <t>スイゲン</t>
    </rPh>
    <rPh sb="488" eb="490">
      <t>ジョウスイ</t>
    </rPh>
    <rPh sb="490" eb="492">
      <t>シセツ</t>
    </rPh>
    <rPh sb="493" eb="495">
      <t>ウム</t>
    </rPh>
    <rPh sb="496" eb="499">
      <t>チリテキ</t>
    </rPh>
    <rPh sb="499" eb="501">
      <t>ヨウケン</t>
    </rPh>
    <rPh sb="501" eb="502">
      <t>トウ</t>
    </rPh>
    <rPh sb="506" eb="508">
      <t>ネンド</t>
    </rPh>
    <rPh sb="511" eb="513">
      <t>シュウゼン</t>
    </rPh>
    <rPh sb="513" eb="515">
      <t>コウジ</t>
    </rPh>
    <rPh sb="516" eb="518">
      <t>シセツ</t>
    </rPh>
    <rPh sb="518" eb="520">
      <t>カイシュウ</t>
    </rPh>
    <rPh sb="520" eb="522">
      <t>コウジ</t>
    </rPh>
    <rPh sb="522" eb="523">
      <t>トウ</t>
    </rPh>
    <rPh sb="524" eb="526">
      <t>ジッシ</t>
    </rPh>
    <rPh sb="527" eb="529">
      <t>ウム</t>
    </rPh>
    <rPh sb="532" eb="533">
      <t>オオ</t>
    </rPh>
    <rPh sb="535" eb="537">
      <t>ジョウゲ</t>
    </rPh>
    <rPh sb="541" eb="543">
      <t>イチガイ</t>
    </rPh>
    <rPh sb="544" eb="546">
      <t>ヒカク</t>
    </rPh>
    <rPh sb="553" eb="555">
      <t>ホンチョウ</t>
    </rPh>
    <rPh sb="556" eb="558">
      <t>バアイ</t>
    </rPh>
    <rPh sb="558" eb="559">
      <t>ケッ</t>
    </rPh>
    <rPh sb="561" eb="562">
      <t>ヤス</t>
    </rPh>
    <rPh sb="563" eb="565">
      <t>スイジュン</t>
    </rPh>
    <rPh sb="573" eb="575">
      <t>リョウキン</t>
    </rPh>
    <rPh sb="575" eb="577">
      <t>カイシュウ</t>
    </rPh>
    <rPh sb="577" eb="578">
      <t>リツ</t>
    </rPh>
    <rPh sb="580" eb="581">
      <t>アラワ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</si>
</sst>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formatCode="#,##0.00;&quot;△&quot;#,##0.00">
                  <c:v>0</c:v>
                </c:pt>
                <c:pt idx="1">
                  <c:v>4.47</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5EB6-496B-8C92-6E19AB99DB54}"/>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0.91</c:v>
                </c:pt>
                <c:pt idx="1">
                  <c:v>1.26</c:v>
                </c:pt>
                <c:pt idx="2">
                  <c:v>0.78</c:v>
                </c:pt>
                <c:pt idx="3">
                  <c:v>0.56999999999999995</c:v>
                </c:pt>
                <c:pt idx="4">
                  <c:v>0.62</c:v>
                </c:pt>
              </c:numCache>
            </c:numRef>
          </c:val>
          <c:smooth val="0"/>
          <c:extLst>
            <c:ext xmlns:c16="http://schemas.microsoft.com/office/drawing/2014/chart" uri="{C3380CC4-5D6E-409C-BE32-E72D297353CC}">
              <c16:uniqueId val="{00000001-5EB6-496B-8C92-6E19AB99DB54}"/>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ge"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42.15</c:v>
                </c:pt>
                <c:pt idx="1">
                  <c:v>61.65</c:v>
                </c:pt>
                <c:pt idx="2">
                  <c:v>53.97</c:v>
                </c:pt>
                <c:pt idx="3">
                  <c:v>59.66</c:v>
                </c:pt>
                <c:pt idx="4">
                  <c:v>55.36</c:v>
                </c:pt>
              </c:numCache>
            </c:numRef>
          </c:val>
          <c:extLst>
            <c:ext xmlns:c16="http://schemas.microsoft.com/office/drawing/2014/chart" uri="{C3380CC4-5D6E-409C-BE32-E72D297353CC}">
              <c16:uniqueId val="{00000000-3723-4FF9-9646-3F9155AE40B6}"/>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48.36</c:v>
                </c:pt>
                <c:pt idx="1">
                  <c:v>48.7</c:v>
                </c:pt>
                <c:pt idx="2">
                  <c:v>46.9</c:v>
                </c:pt>
                <c:pt idx="3">
                  <c:v>47.95</c:v>
                </c:pt>
                <c:pt idx="4">
                  <c:v>48.26</c:v>
                </c:pt>
              </c:numCache>
            </c:numRef>
          </c:val>
          <c:smooth val="0"/>
          <c:extLst>
            <c:ext xmlns:c16="http://schemas.microsoft.com/office/drawing/2014/chart" uri="{C3380CC4-5D6E-409C-BE32-E72D297353CC}">
              <c16:uniqueId val="{00000001-3723-4FF9-9646-3F9155AE40B6}"/>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ge"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73.569999999999993</c:v>
                </c:pt>
                <c:pt idx="1">
                  <c:v>78.5</c:v>
                </c:pt>
                <c:pt idx="2">
                  <c:v>88.19</c:v>
                </c:pt>
                <c:pt idx="3">
                  <c:v>79.709999999999994</c:v>
                </c:pt>
                <c:pt idx="4">
                  <c:v>85.19</c:v>
                </c:pt>
              </c:numCache>
            </c:numRef>
          </c:val>
          <c:extLst>
            <c:ext xmlns:c16="http://schemas.microsoft.com/office/drawing/2014/chart" uri="{C3380CC4-5D6E-409C-BE32-E72D297353CC}">
              <c16:uniqueId val="{00000000-D593-4261-9B1A-CB88ABB115A8}"/>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75.239999999999995</c:v>
                </c:pt>
                <c:pt idx="1">
                  <c:v>74.959999999999994</c:v>
                </c:pt>
                <c:pt idx="2">
                  <c:v>74.63</c:v>
                </c:pt>
                <c:pt idx="3">
                  <c:v>74.900000000000006</c:v>
                </c:pt>
                <c:pt idx="4">
                  <c:v>72.72</c:v>
                </c:pt>
              </c:numCache>
            </c:numRef>
          </c:val>
          <c:smooth val="0"/>
          <c:extLst>
            <c:ext xmlns:c16="http://schemas.microsoft.com/office/drawing/2014/chart" uri="{C3380CC4-5D6E-409C-BE32-E72D297353CC}">
              <c16:uniqueId val="{00000001-D593-4261-9B1A-CB88ABB115A8}"/>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ge"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62.7</c:v>
                </c:pt>
                <c:pt idx="1">
                  <c:v>81.739999999999995</c:v>
                </c:pt>
                <c:pt idx="2">
                  <c:v>77.91</c:v>
                </c:pt>
                <c:pt idx="3">
                  <c:v>60.05</c:v>
                </c:pt>
                <c:pt idx="4">
                  <c:v>64.64</c:v>
                </c:pt>
              </c:numCache>
            </c:numRef>
          </c:val>
          <c:extLst>
            <c:ext xmlns:c16="http://schemas.microsoft.com/office/drawing/2014/chart" uri="{C3380CC4-5D6E-409C-BE32-E72D297353CC}">
              <c16:uniqueId val="{00000000-6A51-4920-A9EA-532CEEB1BCDF}"/>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73.06</c:v>
                </c:pt>
                <c:pt idx="1">
                  <c:v>72.03</c:v>
                </c:pt>
                <c:pt idx="2">
                  <c:v>72.11</c:v>
                </c:pt>
                <c:pt idx="3">
                  <c:v>74.05</c:v>
                </c:pt>
                <c:pt idx="4">
                  <c:v>73.25</c:v>
                </c:pt>
              </c:numCache>
            </c:numRef>
          </c:val>
          <c:smooth val="0"/>
          <c:extLst>
            <c:ext xmlns:c16="http://schemas.microsoft.com/office/drawing/2014/chart" uri="{C3380CC4-5D6E-409C-BE32-E72D297353CC}">
              <c16:uniqueId val="{00000001-6A51-4920-A9EA-532CEEB1BCDF}"/>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ge"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CC4-4A9A-8CDE-8B11EEB0E774}"/>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CC4-4A9A-8CDE-8B11EEB0E774}"/>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ge"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879-46C5-8559-B159E6776A58}"/>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879-46C5-8559-B159E6776A58}"/>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ge"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F7B-456B-94CA-4F185D83661D}"/>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F7B-456B-94CA-4F185D83661D}"/>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ge"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5AD-4169-B764-73A4F68465CF}"/>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5AD-4169-B764-73A4F68465CF}"/>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ge"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1152.6500000000001</c:v>
                </c:pt>
                <c:pt idx="1">
                  <c:v>1300.49</c:v>
                </c:pt>
                <c:pt idx="2">
                  <c:v>1671.4</c:v>
                </c:pt>
                <c:pt idx="3">
                  <c:v>1527.15</c:v>
                </c:pt>
                <c:pt idx="4">
                  <c:v>1400.35</c:v>
                </c:pt>
              </c:numCache>
            </c:numRef>
          </c:val>
          <c:extLst>
            <c:ext xmlns:c16="http://schemas.microsoft.com/office/drawing/2014/chart" uri="{C3380CC4-5D6E-409C-BE32-E72D297353CC}">
              <c16:uniqueId val="{00000000-A7EC-4094-9358-E4259FBF33D3}"/>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1486.62</c:v>
                </c:pt>
                <c:pt idx="1">
                  <c:v>1510.14</c:v>
                </c:pt>
                <c:pt idx="2">
                  <c:v>1595.62</c:v>
                </c:pt>
                <c:pt idx="3">
                  <c:v>1302.33</c:v>
                </c:pt>
                <c:pt idx="4">
                  <c:v>1274.21</c:v>
                </c:pt>
              </c:numCache>
            </c:numRef>
          </c:val>
          <c:smooth val="0"/>
          <c:extLst>
            <c:ext xmlns:c16="http://schemas.microsoft.com/office/drawing/2014/chart" uri="{C3380CC4-5D6E-409C-BE32-E72D297353CC}">
              <c16:uniqueId val="{00000001-A7EC-4094-9358-E4259FBF33D3}"/>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ge"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39.35</c:v>
                </c:pt>
                <c:pt idx="1">
                  <c:v>35.049999999999997</c:v>
                </c:pt>
                <c:pt idx="2">
                  <c:v>31.76</c:v>
                </c:pt>
                <c:pt idx="3">
                  <c:v>36.53</c:v>
                </c:pt>
                <c:pt idx="4">
                  <c:v>35.47</c:v>
                </c:pt>
              </c:numCache>
            </c:numRef>
          </c:val>
          <c:extLst>
            <c:ext xmlns:c16="http://schemas.microsoft.com/office/drawing/2014/chart" uri="{C3380CC4-5D6E-409C-BE32-E72D297353CC}">
              <c16:uniqueId val="{00000000-7CC2-423D-866C-0D7D231DDBE1}"/>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24.39</c:v>
                </c:pt>
                <c:pt idx="1">
                  <c:v>22.67</c:v>
                </c:pt>
                <c:pt idx="2">
                  <c:v>37.92</c:v>
                </c:pt>
                <c:pt idx="3">
                  <c:v>40.89</c:v>
                </c:pt>
                <c:pt idx="4">
                  <c:v>41.25</c:v>
                </c:pt>
              </c:numCache>
            </c:numRef>
          </c:val>
          <c:smooth val="0"/>
          <c:extLst>
            <c:ext xmlns:c16="http://schemas.microsoft.com/office/drawing/2014/chart" uri="{C3380CC4-5D6E-409C-BE32-E72D297353CC}">
              <c16:uniqueId val="{00000001-7CC2-423D-866C-0D7D231DDBE1}"/>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ge"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610.99</c:v>
                </c:pt>
                <c:pt idx="1">
                  <c:v>688.07</c:v>
                </c:pt>
                <c:pt idx="2">
                  <c:v>762.79</c:v>
                </c:pt>
                <c:pt idx="3">
                  <c:v>661.49</c:v>
                </c:pt>
                <c:pt idx="4">
                  <c:v>680.29</c:v>
                </c:pt>
              </c:numCache>
            </c:numRef>
          </c:val>
          <c:extLst>
            <c:ext xmlns:c16="http://schemas.microsoft.com/office/drawing/2014/chart" uri="{C3380CC4-5D6E-409C-BE32-E72D297353CC}">
              <c16:uniqueId val="{00000000-A86B-4D78-88DA-3549F1A5F299}"/>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734.18</c:v>
                </c:pt>
                <c:pt idx="1">
                  <c:v>789.62</c:v>
                </c:pt>
                <c:pt idx="2">
                  <c:v>423.18</c:v>
                </c:pt>
                <c:pt idx="3">
                  <c:v>383.2</c:v>
                </c:pt>
                <c:pt idx="4">
                  <c:v>383.25</c:v>
                </c:pt>
              </c:numCache>
            </c:numRef>
          </c:val>
          <c:smooth val="0"/>
          <c:extLst>
            <c:ext xmlns:c16="http://schemas.microsoft.com/office/drawing/2014/chart" uri="{C3380CC4-5D6E-409C-BE32-E72D297353CC}">
              <c16:uniqueId val="{00000001-A86B-4D78-88DA-3549F1A5F299}"/>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ge"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【1,074.14】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Y16" zoomScaleNormal="100" workbookViewId="0">
      <selection activeCell="BE36" sqref="BE3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福島県　棚倉町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2"/>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水道事業</v>
      </c>
      <c r="J8" s="72"/>
      <c r="K8" s="72"/>
      <c r="L8" s="72"/>
      <c r="M8" s="72"/>
      <c r="N8" s="72"/>
      <c r="O8" s="72"/>
      <c r="P8" s="72" t="str">
        <f>データ!$K$6</f>
        <v>簡易水道事業</v>
      </c>
      <c r="Q8" s="72"/>
      <c r="R8" s="72"/>
      <c r="S8" s="72"/>
      <c r="T8" s="72"/>
      <c r="U8" s="72"/>
      <c r="V8" s="72"/>
      <c r="W8" s="72" t="str">
        <f>データ!$L$6</f>
        <v>D4</v>
      </c>
      <c r="X8" s="72"/>
      <c r="Y8" s="72"/>
      <c r="Z8" s="72"/>
      <c r="AA8" s="72"/>
      <c r="AB8" s="72"/>
      <c r="AC8" s="72"/>
      <c r="AD8" s="72" t="str">
        <f>データ!$M$6</f>
        <v>非設置</v>
      </c>
      <c r="AE8" s="72"/>
      <c r="AF8" s="72"/>
      <c r="AG8" s="72"/>
      <c r="AH8" s="72"/>
      <c r="AI8" s="72"/>
      <c r="AJ8" s="72"/>
      <c r="AK8" s="2"/>
      <c r="AL8" s="66">
        <f>データ!$R$6</f>
        <v>14156</v>
      </c>
      <c r="AM8" s="66"/>
      <c r="AN8" s="66"/>
      <c r="AO8" s="66"/>
      <c r="AP8" s="66"/>
      <c r="AQ8" s="66"/>
      <c r="AR8" s="66"/>
      <c r="AS8" s="66"/>
      <c r="AT8" s="65">
        <f>データ!$S$6</f>
        <v>159.93</v>
      </c>
      <c r="AU8" s="65"/>
      <c r="AV8" s="65"/>
      <c r="AW8" s="65"/>
      <c r="AX8" s="65"/>
      <c r="AY8" s="65"/>
      <c r="AZ8" s="65"/>
      <c r="BA8" s="65"/>
      <c r="BB8" s="65">
        <f>データ!$T$6</f>
        <v>88.51</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2"/>
      <c r="AE9" s="2"/>
      <c r="AF9" s="2"/>
      <c r="AG9" s="2"/>
      <c r="AH9" s="3"/>
      <c r="AI9" s="2"/>
      <c r="AJ9" s="2"/>
      <c r="AK9" s="2"/>
      <c r="AL9" s="71" t="s">
        <v>16</v>
      </c>
      <c r="AM9" s="71"/>
      <c r="AN9" s="71"/>
      <c r="AO9" s="71"/>
      <c r="AP9" s="71"/>
      <c r="AQ9" s="71"/>
      <c r="AR9" s="71"/>
      <c r="AS9" s="71"/>
      <c r="AT9" s="71" t="s">
        <v>17</v>
      </c>
      <c r="AU9" s="71"/>
      <c r="AV9" s="71"/>
      <c r="AW9" s="71"/>
      <c r="AX9" s="71"/>
      <c r="AY9" s="71"/>
      <c r="AZ9" s="71"/>
      <c r="BA9" s="71"/>
      <c r="BB9" s="71" t="s">
        <v>18</v>
      </c>
      <c r="BC9" s="71"/>
      <c r="BD9" s="71"/>
      <c r="BE9" s="71"/>
      <c r="BF9" s="71"/>
      <c r="BG9" s="71"/>
      <c r="BH9" s="71"/>
      <c r="BI9" s="71"/>
      <c r="BJ9" s="3"/>
      <c r="BK9" s="3"/>
      <c r="BL9" s="63" t="s">
        <v>19</v>
      </c>
      <c r="BM9" s="64"/>
      <c r="BN9" s="10" t="s">
        <v>20</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5.08</v>
      </c>
      <c r="Q10" s="65"/>
      <c r="R10" s="65"/>
      <c r="S10" s="65"/>
      <c r="T10" s="65"/>
      <c r="U10" s="65"/>
      <c r="V10" s="65"/>
      <c r="W10" s="66">
        <f>データ!$Q$6</f>
        <v>4386</v>
      </c>
      <c r="X10" s="66"/>
      <c r="Y10" s="66"/>
      <c r="Z10" s="66"/>
      <c r="AA10" s="66"/>
      <c r="AB10" s="66"/>
      <c r="AC10" s="66"/>
      <c r="AD10" s="2"/>
      <c r="AE10" s="2"/>
      <c r="AF10" s="2"/>
      <c r="AG10" s="2"/>
      <c r="AH10" s="2"/>
      <c r="AI10" s="2"/>
      <c r="AJ10" s="2"/>
      <c r="AK10" s="2"/>
      <c r="AL10" s="66">
        <f>データ!$U$6</f>
        <v>715</v>
      </c>
      <c r="AM10" s="66"/>
      <c r="AN10" s="66"/>
      <c r="AO10" s="66"/>
      <c r="AP10" s="66"/>
      <c r="AQ10" s="66"/>
      <c r="AR10" s="66"/>
      <c r="AS10" s="66"/>
      <c r="AT10" s="65">
        <f>データ!$V$6</f>
        <v>8.8699999999999992</v>
      </c>
      <c r="AU10" s="65"/>
      <c r="AV10" s="65"/>
      <c r="AW10" s="65"/>
      <c r="AX10" s="65"/>
      <c r="AY10" s="65"/>
      <c r="AZ10" s="65"/>
      <c r="BA10" s="65"/>
      <c r="BB10" s="65">
        <f>データ!$W$6</f>
        <v>80.61</v>
      </c>
      <c r="BC10" s="65"/>
      <c r="BD10" s="65"/>
      <c r="BE10" s="65"/>
      <c r="BF10" s="65"/>
      <c r="BG10" s="65"/>
      <c r="BH10" s="65"/>
      <c r="BI10" s="65"/>
      <c r="BJ10" s="2"/>
      <c r="BK10" s="2"/>
      <c r="BL10" s="67" t="s">
        <v>21</v>
      </c>
      <c r="BM10" s="68"/>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23</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24</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43" t="s">
        <v>25</v>
      </c>
      <c r="BM14" s="44"/>
      <c r="BN14" s="44"/>
      <c r="BO14" s="44"/>
      <c r="BP14" s="44"/>
      <c r="BQ14" s="44"/>
      <c r="BR14" s="44"/>
      <c r="BS14" s="44"/>
      <c r="BT14" s="44"/>
      <c r="BU14" s="44"/>
      <c r="BV14" s="44"/>
      <c r="BW14" s="44"/>
      <c r="BX14" s="44"/>
      <c r="BY14" s="44"/>
      <c r="BZ14" s="4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46"/>
      <c r="BM15" s="47"/>
      <c r="BN15" s="47"/>
      <c r="BO15" s="47"/>
      <c r="BP15" s="47"/>
      <c r="BQ15" s="47"/>
      <c r="BR15" s="47"/>
      <c r="BS15" s="47"/>
      <c r="BT15" s="47"/>
      <c r="BU15" s="47"/>
      <c r="BV15" s="47"/>
      <c r="BW15" s="47"/>
      <c r="BX15" s="47"/>
      <c r="BY15" s="47"/>
      <c r="BZ15" s="4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9" t="s">
        <v>110</v>
      </c>
      <c r="BM16" s="50"/>
      <c r="BN16" s="50"/>
      <c r="BO16" s="50"/>
      <c r="BP16" s="50"/>
      <c r="BQ16" s="50"/>
      <c r="BR16" s="50"/>
      <c r="BS16" s="50"/>
      <c r="BT16" s="50"/>
      <c r="BU16" s="50"/>
      <c r="BV16" s="50"/>
      <c r="BW16" s="50"/>
      <c r="BX16" s="50"/>
      <c r="BY16" s="50"/>
      <c r="BZ16" s="5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2"/>
      <c r="BM44" s="53"/>
      <c r="BN44" s="53"/>
      <c r="BO44" s="53"/>
      <c r="BP44" s="53"/>
      <c r="BQ44" s="53"/>
      <c r="BR44" s="53"/>
      <c r="BS44" s="53"/>
      <c r="BT44" s="53"/>
      <c r="BU44" s="53"/>
      <c r="BV44" s="53"/>
      <c r="BW44" s="53"/>
      <c r="BX44" s="53"/>
      <c r="BY44" s="53"/>
      <c r="BZ44" s="5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3" t="s">
        <v>26</v>
      </c>
      <c r="BM45" s="44"/>
      <c r="BN45" s="44"/>
      <c r="BO45" s="44"/>
      <c r="BP45" s="44"/>
      <c r="BQ45" s="44"/>
      <c r="BR45" s="44"/>
      <c r="BS45" s="44"/>
      <c r="BT45" s="44"/>
      <c r="BU45" s="44"/>
      <c r="BV45" s="44"/>
      <c r="BW45" s="44"/>
      <c r="BX45" s="44"/>
      <c r="BY45" s="44"/>
      <c r="BZ45" s="4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9" t="s">
        <v>108</v>
      </c>
      <c r="BM47" s="50"/>
      <c r="BN47" s="50"/>
      <c r="BO47" s="50"/>
      <c r="BP47" s="50"/>
      <c r="BQ47" s="50"/>
      <c r="BR47" s="50"/>
      <c r="BS47" s="50"/>
      <c r="BT47" s="50"/>
      <c r="BU47" s="50"/>
      <c r="BV47" s="50"/>
      <c r="BW47" s="50"/>
      <c r="BX47" s="50"/>
      <c r="BY47" s="50"/>
      <c r="BZ47" s="51"/>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x14ac:dyDescent="0.15">
      <c r="A60" s="2"/>
      <c r="B60" s="60" t="s">
        <v>27</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49"/>
      <c r="BM60" s="50"/>
      <c r="BN60" s="50"/>
      <c r="BO60" s="50"/>
      <c r="BP60" s="50"/>
      <c r="BQ60" s="50"/>
      <c r="BR60" s="50"/>
      <c r="BS60" s="50"/>
      <c r="BT60" s="50"/>
      <c r="BU60" s="50"/>
      <c r="BV60" s="50"/>
      <c r="BW60" s="50"/>
      <c r="BX60" s="50"/>
      <c r="BY60" s="50"/>
      <c r="BZ60" s="5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49"/>
      <c r="BM61" s="50"/>
      <c r="BN61" s="50"/>
      <c r="BO61" s="50"/>
      <c r="BP61" s="50"/>
      <c r="BQ61" s="50"/>
      <c r="BR61" s="50"/>
      <c r="BS61" s="50"/>
      <c r="BT61" s="50"/>
      <c r="BU61" s="50"/>
      <c r="BV61" s="50"/>
      <c r="BW61" s="50"/>
      <c r="BX61" s="50"/>
      <c r="BY61" s="50"/>
      <c r="BZ61" s="51"/>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2"/>
      <c r="BM63" s="53"/>
      <c r="BN63" s="53"/>
      <c r="BO63" s="53"/>
      <c r="BP63" s="53"/>
      <c r="BQ63" s="53"/>
      <c r="BR63" s="53"/>
      <c r="BS63" s="53"/>
      <c r="BT63" s="53"/>
      <c r="BU63" s="53"/>
      <c r="BV63" s="53"/>
      <c r="BW63" s="53"/>
      <c r="BX63" s="53"/>
      <c r="BY63" s="53"/>
      <c r="BZ63" s="54"/>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3" t="s">
        <v>28</v>
      </c>
      <c r="BM64" s="44"/>
      <c r="BN64" s="44"/>
      <c r="BO64" s="44"/>
      <c r="BP64" s="44"/>
      <c r="BQ64" s="44"/>
      <c r="BR64" s="44"/>
      <c r="BS64" s="44"/>
      <c r="BT64" s="44"/>
      <c r="BU64" s="44"/>
      <c r="BV64" s="44"/>
      <c r="BW64" s="44"/>
      <c r="BX64" s="44"/>
      <c r="BY64" s="44"/>
      <c r="BZ64" s="4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9" t="s">
        <v>109</v>
      </c>
      <c r="BM66" s="50"/>
      <c r="BN66" s="50"/>
      <c r="BO66" s="50"/>
      <c r="BP66" s="50"/>
      <c r="BQ66" s="50"/>
      <c r="BR66" s="50"/>
      <c r="BS66" s="50"/>
      <c r="BT66" s="50"/>
      <c r="BU66" s="50"/>
      <c r="BV66" s="50"/>
      <c r="BW66" s="50"/>
      <c r="BX66" s="50"/>
      <c r="BY66" s="50"/>
      <c r="BZ66" s="5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【75.60】</v>
      </c>
      <c r="F85" s="27" t="s">
        <v>41</v>
      </c>
      <c r="G85" s="27" t="s">
        <v>41</v>
      </c>
      <c r="H85" s="27" t="str">
        <f>データ!BO6</f>
        <v>【1,074.14】</v>
      </c>
      <c r="I85" s="27" t="str">
        <f>データ!BZ6</f>
        <v>【54.36】</v>
      </c>
      <c r="J85" s="27" t="str">
        <f>データ!CK6</f>
        <v>【296.40】</v>
      </c>
      <c r="K85" s="27" t="str">
        <f>データ!CV6</f>
        <v>【55.95】</v>
      </c>
      <c r="L85" s="27" t="str">
        <f>データ!DG6</f>
        <v>【73.77】</v>
      </c>
      <c r="M85" s="27" t="s">
        <v>41</v>
      </c>
      <c r="N85" s="27" t="s">
        <v>41</v>
      </c>
      <c r="O85" s="27" t="str">
        <f>データ!EN6</f>
        <v>【0.54】</v>
      </c>
    </row>
  </sheetData>
  <sheetProtection algorithmName="SHA-512" hashValue="w+5sct0qkXfWCTAnJDTKt8QYD/GYi+e2kHx5CATxsaIv7rsXMG5i1wVwRGcCLuAtOvpw71lA63AYz/DEKgWFuw==" saltValue="jMlNemSIWbtVWovsYB3S0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0"/>
  <sheetViews>
    <sheetView showGridLines="0" workbookViewId="0"/>
  </sheetViews>
  <sheetFormatPr defaultRowHeight="13.5" x14ac:dyDescent="0.15"/>
  <cols>
    <col min="2" max="144" width="11.875" customWidth="1"/>
  </cols>
  <sheetData>
    <row r="1" spans="1:144" x14ac:dyDescent="0.15">
      <c r="A1" t="s">
        <v>42</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43</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44</v>
      </c>
      <c r="B3" s="30" t="s">
        <v>45</v>
      </c>
      <c r="C3" s="30" t="s">
        <v>46</v>
      </c>
      <c r="D3" s="30" t="s">
        <v>47</v>
      </c>
      <c r="E3" s="30" t="s">
        <v>48</v>
      </c>
      <c r="F3" s="30" t="s">
        <v>49</v>
      </c>
      <c r="G3" s="30" t="s">
        <v>50</v>
      </c>
      <c r="H3" s="76" t="s">
        <v>51</v>
      </c>
      <c r="I3" s="77"/>
      <c r="J3" s="77"/>
      <c r="K3" s="77"/>
      <c r="L3" s="77"/>
      <c r="M3" s="77"/>
      <c r="N3" s="77"/>
      <c r="O3" s="77"/>
      <c r="P3" s="77"/>
      <c r="Q3" s="77"/>
      <c r="R3" s="77"/>
      <c r="S3" s="77"/>
      <c r="T3" s="77"/>
      <c r="U3" s="77"/>
      <c r="V3" s="77"/>
      <c r="W3" s="78"/>
      <c r="X3" s="82" t="s">
        <v>52</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53</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9" t="s">
        <v>54</v>
      </c>
      <c r="B4" s="31"/>
      <c r="C4" s="31"/>
      <c r="D4" s="31"/>
      <c r="E4" s="31"/>
      <c r="F4" s="31"/>
      <c r="G4" s="31"/>
      <c r="H4" s="79"/>
      <c r="I4" s="80"/>
      <c r="J4" s="80"/>
      <c r="K4" s="80"/>
      <c r="L4" s="80"/>
      <c r="M4" s="80"/>
      <c r="N4" s="80"/>
      <c r="O4" s="80"/>
      <c r="P4" s="80"/>
      <c r="Q4" s="80"/>
      <c r="R4" s="80"/>
      <c r="S4" s="80"/>
      <c r="T4" s="80"/>
      <c r="U4" s="80"/>
      <c r="V4" s="80"/>
      <c r="W4" s="81"/>
      <c r="X4" s="75" t="s">
        <v>55</v>
      </c>
      <c r="Y4" s="75"/>
      <c r="Z4" s="75"/>
      <c r="AA4" s="75"/>
      <c r="AB4" s="75"/>
      <c r="AC4" s="75"/>
      <c r="AD4" s="75"/>
      <c r="AE4" s="75"/>
      <c r="AF4" s="75"/>
      <c r="AG4" s="75"/>
      <c r="AH4" s="75"/>
      <c r="AI4" s="75" t="s">
        <v>56</v>
      </c>
      <c r="AJ4" s="75"/>
      <c r="AK4" s="75"/>
      <c r="AL4" s="75"/>
      <c r="AM4" s="75"/>
      <c r="AN4" s="75"/>
      <c r="AO4" s="75"/>
      <c r="AP4" s="75"/>
      <c r="AQ4" s="75"/>
      <c r="AR4" s="75"/>
      <c r="AS4" s="75"/>
      <c r="AT4" s="75" t="s">
        <v>57</v>
      </c>
      <c r="AU4" s="75"/>
      <c r="AV4" s="75"/>
      <c r="AW4" s="75"/>
      <c r="AX4" s="75"/>
      <c r="AY4" s="75"/>
      <c r="AZ4" s="75"/>
      <c r="BA4" s="75"/>
      <c r="BB4" s="75"/>
      <c r="BC4" s="75"/>
      <c r="BD4" s="75"/>
      <c r="BE4" s="75" t="s">
        <v>58</v>
      </c>
      <c r="BF4" s="75"/>
      <c r="BG4" s="75"/>
      <c r="BH4" s="75"/>
      <c r="BI4" s="75"/>
      <c r="BJ4" s="75"/>
      <c r="BK4" s="75"/>
      <c r="BL4" s="75"/>
      <c r="BM4" s="75"/>
      <c r="BN4" s="75"/>
      <c r="BO4" s="75"/>
      <c r="BP4" s="75" t="s">
        <v>59</v>
      </c>
      <c r="BQ4" s="75"/>
      <c r="BR4" s="75"/>
      <c r="BS4" s="75"/>
      <c r="BT4" s="75"/>
      <c r="BU4" s="75"/>
      <c r="BV4" s="75"/>
      <c r="BW4" s="75"/>
      <c r="BX4" s="75"/>
      <c r="BY4" s="75"/>
      <c r="BZ4" s="75"/>
      <c r="CA4" s="75" t="s">
        <v>60</v>
      </c>
      <c r="CB4" s="75"/>
      <c r="CC4" s="75"/>
      <c r="CD4" s="75"/>
      <c r="CE4" s="75"/>
      <c r="CF4" s="75"/>
      <c r="CG4" s="75"/>
      <c r="CH4" s="75"/>
      <c r="CI4" s="75"/>
      <c r="CJ4" s="75"/>
      <c r="CK4" s="75"/>
      <c r="CL4" s="75" t="s">
        <v>61</v>
      </c>
      <c r="CM4" s="75"/>
      <c r="CN4" s="75"/>
      <c r="CO4" s="75"/>
      <c r="CP4" s="75"/>
      <c r="CQ4" s="75"/>
      <c r="CR4" s="75"/>
      <c r="CS4" s="75"/>
      <c r="CT4" s="75"/>
      <c r="CU4" s="75"/>
      <c r="CV4" s="75"/>
      <c r="CW4" s="75" t="s">
        <v>62</v>
      </c>
      <c r="CX4" s="75"/>
      <c r="CY4" s="75"/>
      <c r="CZ4" s="75"/>
      <c r="DA4" s="75"/>
      <c r="DB4" s="75"/>
      <c r="DC4" s="75"/>
      <c r="DD4" s="75"/>
      <c r="DE4" s="75"/>
      <c r="DF4" s="75"/>
      <c r="DG4" s="75"/>
      <c r="DH4" s="75" t="s">
        <v>63</v>
      </c>
      <c r="DI4" s="75"/>
      <c r="DJ4" s="75"/>
      <c r="DK4" s="75"/>
      <c r="DL4" s="75"/>
      <c r="DM4" s="75"/>
      <c r="DN4" s="75"/>
      <c r="DO4" s="75"/>
      <c r="DP4" s="75"/>
      <c r="DQ4" s="75"/>
      <c r="DR4" s="75"/>
      <c r="DS4" s="75" t="s">
        <v>64</v>
      </c>
      <c r="DT4" s="75"/>
      <c r="DU4" s="75"/>
      <c r="DV4" s="75"/>
      <c r="DW4" s="75"/>
      <c r="DX4" s="75"/>
      <c r="DY4" s="75"/>
      <c r="DZ4" s="75"/>
      <c r="EA4" s="75"/>
      <c r="EB4" s="75"/>
      <c r="EC4" s="75"/>
      <c r="ED4" s="75" t="s">
        <v>65</v>
      </c>
      <c r="EE4" s="75"/>
      <c r="EF4" s="75"/>
      <c r="EG4" s="75"/>
      <c r="EH4" s="75"/>
      <c r="EI4" s="75"/>
      <c r="EJ4" s="75"/>
      <c r="EK4" s="75"/>
      <c r="EL4" s="75"/>
      <c r="EM4" s="75"/>
      <c r="EN4" s="75"/>
    </row>
    <row r="5" spans="1:144" x14ac:dyDescent="0.15">
      <c r="A5" s="29" t="s">
        <v>66</v>
      </c>
      <c r="B5" s="32"/>
      <c r="C5" s="32"/>
      <c r="D5" s="32"/>
      <c r="E5" s="32"/>
      <c r="F5" s="32"/>
      <c r="G5" s="32"/>
      <c r="H5" s="33" t="s">
        <v>67</v>
      </c>
      <c r="I5" s="33" t="s">
        <v>68</v>
      </c>
      <c r="J5" s="33" t="s">
        <v>69</v>
      </c>
      <c r="K5" s="33" t="s">
        <v>70</v>
      </c>
      <c r="L5" s="33" t="s">
        <v>71</v>
      </c>
      <c r="M5" s="33" t="s">
        <v>72</v>
      </c>
      <c r="N5" s="33" t="s">
        <v>73</v>
      </c>
      <c r="O5" s="33" t="s">
        <v>74</v>
      </c>
      <c r="P5" s="33" t="s">
        <v>75</v>
      </c>
      <c r="Q5" s="33" t="s">
        <v>76</v>
      </c>
      <c r="R5" s="33" t="s">
        <v>77</v>
      </c>
      <c r="S5" s="33" t="s">
        <v>78</v>
      </c>
      <c r="T5" s="33" t="s">
        <v>79</v>
      </c>
      <c r="U5" s="33" t="s">
        <v>80</v>
      </c>
      <c r="V5" s="33" t="s">
        <v>81</v>
      </c>
      <c r="W5" s="33" t="s">
        <v>82</v>
      </c>
      <c r="X5" s="33" t="s">
        <v>83</v>
      </c>
      <c r="Y5" s="33" t="s">
        <v>84</v>
      </c>
      <c r="Z5" s="33" t="s">
        <v>85</v>
      </c>
      <c r="AA5" s="33" t="s">
        <v>86</v>
      </c>
      <c r="AB5" s="33" t="s">
        <v>87</v>
      </c>
      <c r="AC5" s="33" t="s">
        <v>88</v>
      </c>
      <c r="AD5" s="33" t="s">
        <v>89</v>
      </c>
      <c r="AE5" s="33" t="s">
        <v>90</v>
      </c>
      <c r="AF5" s="33" t="s">
        <v>91</v>
      </c>
      <c r="AG5" s="33" t="s">
        <v>92</v>
      </c>
      <c r="AH5" s="33" t="s">
        <v>29</v>
      </c>
      <c r="AI5" s="33" t="s">
        <v>83</v>
      </c>
      <c r="AJ5" s="33" t="s">
        <v>84</v>
      </c>
      <c r="AK5" s="33" t="s">
        <v>85</v>
      </c>
      <c r="AL5" s="33" t="s">
        <v>86</v>
      </c>
      <c r="AM5" s="33" t="s">
        <v>87</v>
      </c>
      <c r="AN5" s="33" t="s">
        <v>88</v>
      </c>
      <c r="AO5" s="33" t="s">
        <v>89</v>
      </c>
      <c r="AP5" s="33" t="s">
        <v>90</v>
      </c>
      <c r="AQ5" s="33" t="s">
        <v>91</v>
      </c>
      <c r="AR5" s="33" t="s">
        <v>92</v>
      </c>
      <c r="AS5" s="33" t="s">
        <v>93</v>
      </c>
      <c r="AT5" s="33" t="s">
        <v>83</v>
      </c>
      <c r="AU5" s="33" t="s">
        <v>84</v>
      </c>
      <c r="AV5" s="33" t="s">
        <v>85</v>
      </c>
      <c r="AW5" s="33" t="s">
        <v>86</v>
      </c>
      <c r="AX5" s="33" t="s">
        <v>87</v>
      </c>
      <c r="AY5" s="33" t="s">
        <v>88</v>
      </c>
      <c r="AZ5" s="33" t="s">
        <v>89</v>
      </c>
      <c r="BA5" s="33" t="s">
        <v>90</v>
      </c>
      <c r="BB5" s="33" t="s">
        <v>91</v>
      </c>
      <c r="BC5" s="33" t="s">
        <v>92</v>
      </c>
      <c r="BD5" s="33" t="s">
        <v>93</v>
      </c>
      <c r="BE5" s="33" t="s">
        <v>83</v>
      </c>
      <c r="BF5" s="33" t="s">
        <v>84</v>
      </c>
      <c r="BG5" s="33" t="s">
        <v>85</v>
      </c>
      <c r="BH5" s="33" t="s">
        <v>86</v>
      </c>
      <c r="BI5" s="33" t="s">
        <v>87</v>
      </c>
      <c r="BJ5" s="33" t="s">
        <v>88</v>
      </c>
      <c r="BK5" s="33" t="s">
        <v>89</v>
      </c>
      <c r="BL5" s="33" t="s">
        <v>90</v>
      </c>
      <c r="BM5" s="33" t="s">
        <v>91</v>
      </c>
      <c r="BN5" s="33" t="s">
        <v>92</v>
      </c>
      <c r="BO5" s="33" t="s">
        <v>93</v>
      </c>
      <c r="BP5" s="33" t="s">
        <v>83</v>
      </c>
      <c r="BQ5" s="33" t="s">
        <v>84</v>
      </c>
      <c r="BR5" s="33" t="s">
        <v>85</v>
      </c>
      <c r="BS5" s="33" t="s">
        <v>86</v>
      </c>
      <c r="BT5" s="33" t="s">
        <v>87</v>
      </c>
      <c r="BU5" s="33" t="s">
        <v>88</v>
      </c>
      <c r="BV5" s="33" t="s">
        <v>89</v>
      </c>
      <c r="BW5" s="33" t="s">
        <v>90</v>
      </c>
      <c r="BX5" s="33" t="s">
        <v>91</v>
      </c>
      <c r="BY5" s="33" t="s">
        <v>92</v>
      </c>
      <c r="BZ5" s="33" t="s">
        <v>93</v>
      </c>
      <c r="CA5" s="33" t="s">
        <v>83</v>
      </c>
      <c r="CB5" s="33" t="s">
        <v>84</v>
      </c>
      <c r="CC5" s="33" t="s">
        <v>85</v>
      </c>
      <c r="CD5" s="33" t="s">
        <v>86</v>
      </c>
      <c r="CE5" s="33" t="s">
        <v>87</v>
      </c>
      <c r="CF5" s="33" t="s">
        <v>88</v>
      </c>
      <c r="CG5" s="33" t="s">
        <v>89</v>
      </c>
      <c r="CH5" s="33" t="s">
        <v>90</v>
      </c>
      <c r="CI5" s="33" t="s">
        <v>91</v>
      </c>
      <c r="CJ5" s="33" t="s">
        <v>92</v>
      </c>
      <c r="CK5" s="33" t="s">
        <v>93</v>
      </c>
      <c r="CL5" s="33" t="s">
        <v>83</v>
      </c>
      <c r="CM5" s="33" t="s">
        <v>84</v>
      </c>
      <c r="CN5" s="33" t="s">
        <v>85</v>
      </c>
      <c r="CO5" s="33" t="s">
        <v>86</v>
      </c>
      <c r="CP5" s="33" t="s">
        <v>87</v>
      </c>
      <c r="CQ5" s="33" t="s">
        <v>88</v>
      </c>
      <c r="CR5" s="33" t="s">
        <v>89</v>
      </c>
      <c r="CS5" s="33" t="s">
        <v>90</v>
      </c>
      <c r="CT5" s="33" t="s">
        <v>91</v>
      </c>
      <c r="CU5" s="33" t="s">
        <v>92</v>
      </c>
      <c r="CV5" s="33" t="s">
        <v>93</v>
      </c>
      <c r="CW5" s="33" t="s">
        <v>83</v>
      </c>
      <c r="CX5" s="33" t="s">
        <v>84</v>
      </c>
      <c r="CY5" s="33" t="s">
        <v>85</v>
      </c>
      <c r="CZ5" s="33" t="s">
        <v>86</v>
      </c>
      <c r="DA5" s="33" t="s">
        <v>87</v>
      </c>
      <c r="DB5" s="33" t="s">
        <v>88</v>
      </c>
      <c r="DC5" s="33" t="s">
        <v>89</v>
      </c>
      <c r="DD5" s="33" t="s">
        <v>90</v>
      </c>
      <c r="DE5" s="33" t="s">
        <v>91</v>
      </c>
      <c r="DF5" s="33" t="s">
        <v>92</v>
      </c>
      <c r="DG5" s="33" t="s">
        <v>93</v>
      </c>
      <c r="DH5" s="33" t="s">
        <v>83</v>
      </c>
      <c r="DI5" s="33" t="s">
        <v>84</v>
      </c>
      <c r="DJ5" s="33" t="s">
        <v>85</v>
      </c>
      <c r="DK5" s="33" t="s">
        <v>86</v>
      </c>
      <c r="DL5" s="33" t="s">
        <v>87</v>
      </c>
      <c r="DM5" s="33" t="s">
        <v>88</v>
      </c>
      <c r="DN5" s="33" t="s">
        <v>89</v>
      </c>
      <c r="DO5" s="33" t="s">
        <v>90</v>
      </c>
      <c r="DP5" s="33" t="s">
        <v>91</v>
      </c>
      <c r="DQ5" s="33" t="s">
        <v>92</v>
      </c>
      <c r="DR5" s="33" t="s">
        <v>93</v>
      </c>
      <c r="DS5" s="33" t="s">
        <v>83</v>
      </c>
      <c r="DT5" s="33" t="s">
        <v>84</v>
      </c>
      <c r="DU5" s="33" t="s">
        <v>85</v>
      </c>
      <c r="DV5" s="33" t="s">
        <v>86</v>
      </c>
      <c r="DW5" s="33" t="s">
        <v>87</v>
      </c>
      <c r="DX5" s="33" t="s">
        <v>88</v>
      </c>
      <c r="DY5" s="33" t="s">
        <v>89</v>
      </c>
      <c r="DZ5" s="33" t="s">
        <v>90</v>
      </c>
      <c r="EA5" s="33" t="s">
        <v>91</v>
      </c>
      <c r="EB5" s="33" t="s">
        <v>92</v>
      </c>
      <c r="EC5" s="33" t="s">
        <v>93</v>
      </c>
      <c r="ED5" s="33" t="s">
        <v>83</v>
      </c>
      <c r="EE5" s="33" t="s">
        <v>84</v>
      </c>
      <c r="EF5" s="33" t="s">
        <v>85</v>
      </c>
      <c r="EG5" s="33" t="s">
        <v>86</v>
      </c>
      <c r="EH5" s="33" t="s">
        <v>87</v>
      </c>
      <c r="EI5" s="33" t="s">
        <v>88</v>
      </c>
      <c r="EJ5" s="33" t="s">
        <v>89</v>
      </c>
      <c r="EK5" s="33" t="s">
        <v>90</v>
      </c>
      <c r="EL5" s="33" t="s">
        <v>91</v>
      </c>
      <c r="EM5" s="33" t="s">
        <v>92</v>
      </c>
      <c r="EN5" s="33" t="s">
        <v>93</v>
      </c>
    </row>
    <row r="6" spans="1:144" s="37" customFormat="1" x14ac:dyDescent="0.15">
      <c r="A6" s="29" t="s">
        <v>94</v>
      </c>
      <c r="B6" s="34">
        <f>B7</f>
        <v>2018</v>
      </c>
      <c r="C6" s="34">
        <f t="shared" ref="C6:W6" si="3">C7</f>
        <v>74811</v>
      </c>
      <c r="D6" s="34">
        <f t="shared" si="3"/>
        <v>47</v>
      </c>
      <c r="E6" s="34">
        <f t="shared" si="3"/>
        <v>1</v>
      </c>
      <c r="F6" s="34">
        <f t="shared" si="3"/>
        <v>0</v>
      </c>
      <c r="G6" s="34">
        <f t="shared" si="3"/>
        <v>0</v>
      </c>
      <c r="H6" s="34" t="str">
        <f t="shared" si="3"/>
        <v>福島県　棚倉町</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5.08</v>
      </c>
      <c r="Q6" s="35">
        <f t="shared" si="3"/>
        <v>4386</v>
      </c>
      <c r="R6" s="35">
        <f t="shared" si="3"/>
        <v>14156</v>
      </c>
      <c r="S6" s="35">
        <f t="shared" si="3"/>
        <v>159.93</v>
      </c>
      <c r="T6" s="35">
        <f t="shared" si="3"/>
        <v>88.51</v>
      </c>
      <c r="U6" s="35">
        <f t="shared" si="3"/>
        <v>715</v>
      </c>
      <c r="V6" s="35">
        <f t="shared" si="3"/>
        <v>8.8699999999999992</v>
      </c>
      <c r="W6" s="35">
        <f t="shared" si="3"/>
        <v>80.61</v>
      </c>
      <c r="X6" s="36">
        <f>IF(X7="",NA(),X7)</f>
        <v>62.7</v>
      </c>
      <c r="Y6" s="36">
        <f t="shared" ref="Y6:AG6" si="4">IF(Y7="",NA(),Y7)</f>
        <v>81.739999999999995</v>
      </c>
      <c r="Z6" s="36">
        <f t="shared" si="4"/>
        <v>77.91</v>
      </c>
      <c r="AA6" s="36">
        <f t="shared" si="4"/>
        <v>60.05</v>
      </c>
      <c r="AB6" s="36">
        <f t="shared" si="4"/>
        <v>64.64</v>
      </c>
      <c r="AC6" s="36">
        <f t="shared" si="4"/>
        <v>73.06</v>
      </c>
      <c r="AD6" s="36">
        <f t="shared" si="4"/>
        <v>72.03</v>
      </c>
      <c r="AE6" s="36">
        <f t="shared" si="4"/>
        <v>72.11</v>
      </c>
      <c r="AF6" s="36">
        <f t="shared" si="4"/>
        <v>74.05</v>
      </c>
      <c r="AG6" s="36">
        <f t="shared" si="4"/>
        <v>73.25</v>
      </c>
      <c r="AH6" s="35" t="str">
        <f>IF(AH7="","",IF(AH7="-","【-】","【"&amp;SUBSTITUTE(TEXT(AH7,"#,##0.00"),"-","△")&amp;"】"))</f>
        <v>【75.60】</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1152.6500000000001</v>
      </c>
      <c r="BF6" s="36">
        <f t="shared" ref="BF6:BN6" si="7">IF(BF7="",NA(),BF7)</f>
        <v>1300.49</v>
      </c>
      <c r="BG6" s="36">
        <f t="shared" si="7"/>
        <v>1671.4</v>
      </c>
      <c r="BH6" s="36">
        <f t="shared" si="7"/>
        <v>1527.15</v>
      </c>
      <c r="BI6" s="36">
        <f t="shared" si="7"/>
        <v>1400.35</v>
      </c>
      <c r="BJ6" s="36">
        <f t="shared" si="7"/>
        <v>1486.62</v>
      </c>
      <c r="BK6" s="36">
        <f t="shared" si="7"/>
        <v>1510.14</v>
      </c>
      <c r="BL6" s="36">
        <f t="shared" si="7"/>
        <v>1595.62</v>
      </c>
      <c r="BM6" s="36">
        <f t="shared" si="7"/>
        <v>1302.33</v>
      </c>
      <c r="BN6" s="36">
        <f t="shared" si="7"/>
        <v>1274.21</v>
      </c>
      <c r="BO6" s="35" t="str">
        <f>IF(BO7="","",IF(BO7="-","【-】","【"&amp;SUBSTITUTE(TEXT(BO7,"#,##0.00"),"-","△")&amp;"】"))</f>
        <v>【1,074.14】</v>
      </c>
      <c r="BP6" s="36">
        <f>IF(BP7="",NA(),BP7)</f>
        <v>39.35</v>
      </c>
      <c r="BQ6" s="36">
        <f t="shared" ref="BQ6:BY6" si="8">IF(BQ7="",NA(),BQ7)</f>
        <v>35.049999999999997</v>
      </c>
      <c r="BR6" s="36">
        <f t="shared" si="8"/>
        <v>31.76</v>
      </c>
      <c r="BS6" s="36">
        <f t="shared" si="8"/>
        <v>36.53</v>
      </c>
      <c r="BT6" s="36">
        <f t="shared" si="8"/>
        <v>35.47</v>
      </c>
      <c r="BU6" s="36">
        <f t="shared" si="8"/>
        <v>24.39</v>
      </c>
      <c r="BV6" s="36">
        <f t="shared" si="8"/>
        <v>22.67</v>
      </c>
      <c r="BW6" s="36">
        <f t="shared" si="8"/>
        <v>37.92</v>
      </c>
      <c r="BX6" s="36">
        <f t="shared" si="8"/>
        <v>40.89</v>
      </c>
      <c r="BY6" s="36">
        <f t="shared" si="8"/>
        <v>41.25</v>
      </c>
      <c r="BZ6" s="35" t="str">
        <f>IF(BZ7="","",IF(BZ7="-","【-】","【"&amp;SUBSTITUTE(TEXT(BZ7,"#,##0.00"),"-","△")&amp;"】"))</f>
        <v>【54.36】</v>
      </c>
      <c r="CA6" s="36">
        <f>IF(CA7="",NA(),CA7)</f>
        <v>610.99</v>
      </c>
      <c r="CB6" s="36">
        <f t="shared" ref="CB6:CJ6" si="9">IF(CB7="",NA(),CB7)</f>
        <v>688.07</v>
      </c>
      <c r="CC6" s="36">
        <f t="shared" si="9"/>
        <v>762.79</v>
      </c>
      <c r="CD6" s="36">
        <f t="shared" si="9"/>
        <v>661.49</v>
      </c>
      <c r="CE6" s="36">
        <f t="shared" si="9"/>
        <v>680.29</v>
      </c>
      <c r="CF6" s="36">
        <f t="shared" si="9"/>
        <v>734.18</v>
      </c>
      <c r="CG6" s="36">
        <f t="shared" si="9"/>
        <v>789.62</v>
      </c>
      <c r="CH6" s="36">
        <f t="shared" si="9"/>
        <v>423.18</v>
      </c>
      <c r="CI6" s="36">
        <f t="shared" si="9"/>
        <v>383.2</v>
      </c>
      <c r="CJ6" s="36">
        <f t="shared" si="9"/>
        <v>383.25</v>
      </c>
      <c r="CK6" s="35" t="str">
        <f>IF(CK7="","",IF(CK7="-","【-】","【"&amp;SUBSTITUTE(TEXT(CK7,"#,##0.00"),"-","△")&amp;"】"))</f>
        <v>【296.40】</v>
      </c>
      <c r="CL6" s="36">
        <f>IF(CL7="",NA(),CL7)</f>
        <v>42.15</v>
      </c>
      <c r="CM6" s="36">
        <f t="shared" ref="CM6:CU6" si="10">IF(CM7="",NA(),CM7)</f>
        <v>61.65</v>
      </c>
      <c r="CN6" s="36">
        <f t="shared" si="10"/>
        <v>53.97</v>
      </c>
      <c r="CO6" s="36">
        <f t="shared" si="10"/>
        <v>59.66</v>
      </c>
      <c r="CP6" s="36">
        <f t="shared" si="10"/>
        <v>55.36</v>
      </c>
      <c r="CQ6" s="36">
        <f t="shared" si="10"/>
        <v>48.36</v>
      </c>
      <c r="CR6" s="36">
        <f t="shared" si="10"/>
        <v>48.7</v>
      </c>
      <c r="CS6" s="36">
        <f t="shared" si="10"/>
        <v>46.9</v>
      </c>
      <c r="CT6" s="36">
        <f t="shared" si="10"/>
        <v>47.95</v>
      </c>
      <c r="CU6" s="36">
        <f t="shared" si="10"/>
        <v>48.26</v>
      </c>
      <c r="CV6" s="35" t="str">
        <f>IF(CV7="","",IF(CV7="-","【-】","【"&amp;SUBSTITUTE(TEXT(CV7,"#,##0.00"),"-","△")&amp;"】"))</f>
        <v>【55.95】</v>
      </c>
      <c r="CW6" s="36">
        <f>IF(CW7="",NA(),CW7)</f>
        <v>73.569999999999993</v>
      </c>
      <c r="CX6" s="36">
        <f t="shared" ref="CX6:DF6" si="11">IF(CX7="",NA(),CX7)</f>
        <v>78.5</v>
      </c>
      <c r="CY6" s="36">
        <f t="shared" si="11"/>
        <v>88.19</v>
      </c>
      <c r="CZ6" s="36">
        <f t="shared" si="11"/>
        <v>79.709999999999994</v>
      </c>
      <c r="DA6" s="36">
        <f t="shared" si="11"/>
        <v>85.19</v>
      </c>
      <c r="DB6" s="36">
        <f t="shared" si="11"/>
        <v>75.239999999999995</v>
      </c>
      <c r="DC6" s="36">
        <f t="shared" si="11"/>
        <v>74.959999999999994</v>
      </c>
      <c r="DD6" s="36">
        <f t="shared" si="11"/>
        <v>74.63</v>
      </c>
      <c r="DE6" s="36">
        <f t="shared" si="11"/>
        <v>74.900000000000006</v>
      </c>
      <c r="DF6" s="36">
        <f t="shared" si="11"/>
        <v>72.72</v>
      </c>
      <c r="DG6" s="35" t="str">
        <f>IF(DG7="","",IF(DG7="-","【-】","【"&amp;SUBSTITUTE(TEXT(DG7,"#,##0.00"),"-","△")&amp;"】"))</f>
        <v>【73.77】</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6">
        <f t="shared" ref="EE6:EM6" si="14">IF(EE7="",NA(),EE7)</f>
        <v>4.47</v>
      </c>
      <c r="EF6" s="35">
        <f t="shared" si="14"/>
        <v>0</v>
      </c>
      <c r="EG6" s="35">
        <f t="shared" si="14"/>
        <v>0</v>
      </c>
      <c r="EH6" s="35">
        <f t="shared" si="14"/>
        <v>0</v>
      </c>
      <c r="EI6" s="36">
        <f t="shared" si="14"/>
        <v>0.91</v>
      </c>
      <c r="EJ6" s="36">
        <f t="shared" si="14"/>
        <v>1.26</v>
      </c>
      <c r="EK6" s="36">
        <f t="shared" si="14"/>
        <v>0.78</v>
      </c>
      <c r="EL6" s="36">
        <f t="shared" si="14"/>
        <v>0.56999999999999995</v>
      </c>
      <c r="EM6" s="36">
        <f t="shared" si="14"/>
        <v>0.62</v>
      </c>
      <c r="EN6" s="35" t="str">
        <f>IF(EN7="","",IF(EN7="-","【-】","【"&amp;SUBSTITUTE(TEXT(EN7,"#,##0.00"),"-","△")&amp;"】"))</f>
        <v>【0.54】</v>
      </c>
    </row>
    <row r="7" spans="1:144" s="37" customFormat="1" x14ac:dyDescent="0.15">
      <c r="A7" s="29"/>
      <c r="B7" s="38">
        <v>2018</v>
      </c>
      <c r="C7" s="38">
        <v>74811</v>
      </c>
      <c r="D7" s="38">
        <v>47</v>
      </c>
      <c r="E7" s="38">
        <v>1</v>
      </c>
      <c r="F7" s="38">
        <v>0</v>
      </c>
      <c r="G7" s="38">
        <v>0</v>
      </c>
      <c r="H7" s="38" t="s">
        <v>95</v>
      </c>
      <c r="I7" s="38" t="s">
        <v>96</v>
      </c>
      <c r="J7" s="38" t="s">
        <v>97</v>
      </c>
      <c r="K7" s="38" t="s">
        <v>98</v>
      </c>
      <c r="L7" s="38" t="s">
        <v>99</v>
      </c>
      <c r="M7" s="38" t="s">
        <v>100</v>
      </c>
      <c r="N7" s="39" t="s">
        <v>101</v>
      </c>
      <c r="O7" s="39" t="s">
        <v>102</v>
      </c>
      <c r="P7" s="39">
        <v>5.08</v>
      </c>
      <c r="Q7" s="39">
        <v>4386</v>
      </c>
      <c r="R7" s="39">
        <v>14156</v>
      </c>
      <c r="S7" s="39">
        <v>159.93</v>
      </c>
      <c r="T7" s="39">
        <v>88.51</v>
      </c>
      <c r="U7" s="39">
        <v>715</v>
      </c>
      <c r="V7" s="39">
        <v>8.8699999999999992</v>
      </c>
      <c r="W7" s="39">
        <v>80.61</v>
      </c>
      <c r="X7" s="39">
        <v>62.7</v>
      </c>
      <c r="Y7" s="39">
        <v>81.739999999999995</v>
      </c>
      <c r="Z7" s="39">
        <v>77.91</v>
      </c>
      <c r="AA7" s="39">
        <v>60.05</v>
      </c>
      <c r="AB7" s="39">
        <v>64.64</v>
      </c>
      <c r="AC7" s="39">
        <v>73.06</v>
      </c>
      <c r="AD7" s="39">
        <v>72.03</v>
      </c>
      <c r="AE7" s="39">
        <v>72.11</v>
      </c>
      <c r="AF7" s="39">
        <v>74.05</v>
      </c>
      <c r="AG7" s="39">
        <v>73.25</v>
      </c>
      <c r="AH7" s="39">
        <v>75.599999999999994</v>
      </c>
      <c r="AI7" s="39"/>
      <c r="AJ7" s="39"/>
      <c r="AK7" s="39"/>
      <c r="AL7" s="39"/>
      <c r="AM7" s="39"/>
      <c r="AN7" s="39"/>
      <c r="AO7" s="39"/>
      <c r="AP7" s="39"/>
      <c r="AQ7" s="39"/>
      <c r="AR7" s="39"/>
      <c r="AS7" s="39"/>
      <c r="AT7" s="39"/>
      <c r="AU7" s="39"/>
      <c r="AV7" s="39"/>
      <c r="AW7" s="39"/>
      <c r="AX7" s="39"/>
      <c r="AY7" s="39"/>
      <c r="AZ7" s="39"/>
      <c r="BA7" s="39"/>
      <c r="BB7" s="39"/>
      <c r="BC7" s="39"/>
      <c r="BD7" s="39"/>
      <c r="BE7" s="39">
        <v>1152.6500000000001</v>
      </c>
      <c r="BF7" s="39">
        <v>1300.49</v>
      </c>
      <c r="BG7" s="39">
        <v>1671.4</v>
      </c>
      <c r="BH7" s="39">
        <v>1527.15</v>
      </c>
      <c r="BI7" s="39">
        <v>1400.35</v>
      </c>
      <c r="BJ7" s="39">
        <v>1486.62</v>
      </c>
      <c r="BK7" s="39">
        <v>1510.14</v>
      </c>
      <c r="BL7" s="39">
        <v>1595.62</v>
      </c>
      <c r="BM7" s="39">
        <v>1302.33</v>
      </c>
      <c r="BN7" s="39">
        <v>1274.21</v>
      </c>
      <c r="BO7" s="39">
        <v>1074.1400000000001</v>
      </c>
      <c r="BP7" s="39">
        <v>39.35</v>
      </c>
      <c r="BQ7" s="39">
        <v>35.049999999999997</v>
      </c>
      <c r="BR7" s="39">
        <v>31.76</v>
      </c>
      <c r="BS7" s="39">
        <v>36.53</v>
      </c>
      <c r="BT7" s="39">
        <v>35.47</v>
      </c>
      <c r="BU7" s="39">
        <v>24.39</v>
      </c>
      <c r="BV7" s="39">
        <v>22.67</v>
      </c>
      <c r="BW7" s="39">
        <v>37.92</v>
      </c>
      <c r="BX7" s="39">
        <v>40.89</v>
      </c>
      <c r="BY7" s="39">
        <v>41.25</v>
      </c>
      <c r="BZ7" s="39">
        <v>54.36</v>
      </c>
      <c r="CA7" s="39">
        <v>610.99</v>
      </c>
      <c r="CB7" s="39">
        <v>688.07</v>
      </c>
      <c r="CC7" s="39">
        <v>762.79</v>
      </c>
      <c r="CD7" s="39">
        <v>661.49</v>
      </c>
      <c r="CE7" s="39">
        <v>680.29</v>
      </c>
      <c r="CF7" s="39">
        <v>734.18</v>
      </c>
      <c r="CG7" s="39">
        <v>789.62</v>
      </c>
      <c r="CH7" s="39">
        <v>423.18</v>
      </c>
      <c r="CI7" s="39">
        <v>383.2</v>
      </c>
      <c r="CJ7" s="39">
        <v>383.25</v>
      </c>
      <c r="CK7" s="39">
        <v>296.39999999999998</v>
      </c>
      <c r="CL7" s="39">
        <v>42.15</v>
      </c>
      <c r="CM7" s="39">
        <v>61.65</v>
      </c>
      <c r="CN7" s="39">
        <v>53.97</v>
      </c>
      <c r="CO7" s="39">
        <v>59.66</v>
      </c>
      <c r="CP7" s="39">
        <v>55.36</v>
      </c>
      <c r="CQ7" s="39">
        <v>48.36</v>
      </c>
      <c r="CR7" s="39">
        <v>48.7</v>
      </c>
      <c r="CS7" s="39">
        <v>46.9</v>
      </c>
      <c r="CT7" s="39">
        <v>47.95</v>
      </c>
      <c r="CU7" s="39">
        <v>48.26</v>
      </c>
      <c r="CV7" s="39">
        <v>55.95</v>
      </c>
      <c r="CW7" s="39">
        <v>73.569999999999993</v>
      </c>
      <c r="CX7" s="39">
        <v>78.5</v>
      </c>
      <c r="CY7" s="39">
        <v>88.19</v>
      </c>
      <c r="CZ7" s="39">
        <v>79.709999999999994</v>
      </c>
      <c r="DA7" s="39">
        <v>85.19</v>
      </c>
      <c r="DB7" s="39">
        <v>75.239999999999995</v>
      </c>
      <c r="DC7" s="39">
        <v>74.959999999999994</v>
      </c>
      <c r="DD7" s="39">
        <v>74.63</v>
      </c>
      <c r="DE7" s="39">
        <v>74.900000000000006</v>
      </c>
      <c r="DF7" s="39">
        <v>72.72</v>
      </c>
      <c r="DG7" s="39">
        <v>73.77</v>
      </c>
      <c r="DH7" s="39"/>
      <c r="DI7" s="39"/>
      <c r="DJ7" s="39"/>
      <c r="DK7" s="39"/>
      <c r="DL7" s="39"/>
      <c r="DM7" s="39"/>
      <c r="DN7" s="39"/>
      <c r="DO7" s="39"/>
      <c r="DP7" s="39"/>
      <c r="DQ7" s="39"/>
      <c r="DR7" s="39"/>
      <c r="DS7" s="39"/>
      <c r="DT7" s="39"/>
      <c r="DU7" s="39"/>
      <c r="DV7" s="39"/>
      <c r="DW7" s="39"/>
      <c r="DX7" s="39"/>
      <c r="DY7" s="39"/>
      <c r="DZ7" s="39"/>
      <c r="EA7" s="39"/>
      <c r="EB7" s="39"/>
      <c r="EC7" s="39"/>
      <c r="ED7" s="39">
        <v>0</v>
      </c>
      <c r="EE7" s="39">
        <v>4.47</v>
      </c>
      <c r="EF7" s="39">
        <v>0</v>
      </c>
      <c r="EG7" s="39">
        <v>0</v>
      </c>
      <c r="EH7" s="39">
        <v>0</v>
      </c>
      <c r="EI7" s="39">
        <v>0.91</v>
      </c>
      <c r="EJ7" s="39">
        <v>1.26</v>
      </c>
      <c r="EK7" s="39">
        <v>0.78</v>
      </c>
      <c r="EL7" s="39">
        <v>0.56999999999999995</v>
      </c>
      <c r="EM7" s="39">
        <v>0.62</v>
      </c>
      <c r="EN7" s="39">
        <v>0.54</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103</v>
      </c>
      <c r="C9" s="41" t="s">
        <v>104</v>
      </c>
      <c r="D9" s="41" t="s">
        <v>105</v>
      </c>
      <c r="E9" s="41" t="s">
        <v>106</v>
      </c>
      <c r="F9" s="41" t="s">
        <v>107</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45</v>
      </c>
      <c r="B10" s="42">
        <f>DATEVALUE($B$6-4&amp;"年1月1日")</f>
        <v>41640</v>
      </c>
      <c r="C10" s="42">
        <f>DATEVALUE($B$6-3&amp;"年1月1日")</f>
        <v>42005</v>
      </c>
      <c r="D10" s="42">
        <f>DATEVALUE($B$6-2&amp;"年1月1日")</f>
        <v>42370</v>
      </c>
      <c r="E10" s="42">
        <f>DATEVALUE($B$6-1&amp;"年1月1日")</f>
        <v>42736</v>
      </c>
      <c r="F10" s="42">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U5020</cp:lastModifiedBy>
  <cp:lastPrinted>2020-01-20T07:29:58Z</cp:lastPrinted>
  <dcterms:created xsi:type="dcterms:W3CDTF">2019-12-05T04:36:01Z</dcterms:created>
  <dcterms:modified xsi:type="dcterms:W3CDTF">2020-01-20T08:01:16Z</dcterms:modified>
  <cp:category/>
</cp:coreProperties>
</file>