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8xL1RAsJoxZCGmYc+0GwTMmSAhOSp8Nv/MGfNl/IYX3eLOJJHDxqAAIPtx2uoM71GrcgX5BOrk9pdMQ/OjwLQ==" workbookSaltValue="SOVoRyO2BGlyW74bf8EO5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<sst xmlns:r="http://schemas.openxmlformats.org/officeDocument/2006/relationships" xmlns="http://schemas.openxmlformats.org/spreadsheetml/2006/main" count="111" uniqueCount="111">
  <si>
    <t>経営比較分析表（平成30年度決算）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</si>
  <si>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</si>
  <si>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</si>
  <si>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</si>
  <si>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</si>
  <si>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</si>
  <si>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</si>
  <si>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</si>
  <si>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</si>
  <si>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</si>
  <si>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</si>
  <si>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</si>
  <si>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</si>
  <si>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</si>
  <si>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</si>
  <si>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</si>
  <si>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</si>
  <si>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</si>
  <si>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</si>
  <si>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</si>
  <si>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</si>
  <si>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</si>
  <si>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</si>
  <si>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</si>
  <si>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</si>
  <si>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</si>
  <si>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</si>
  <si>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</si>
  <si>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</si>
  <si>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</si>
  <si>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</si>
  <si>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</si>
  <si>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</si>
  <si>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</si>
  <si>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</si>
  <si>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</si>
  <si>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②累積欠損金比率(％)</t>
  </si>
  <si>
    <t>平成30年度全国平均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</si>
  <si>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</si>
  <si>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</si>
  <si>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</si>
  <si>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</si>
  <si>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</si>
  <si>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</si>
  <si>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</si>
  <si>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</si>
  <si>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</si>
  <si>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</si>
  <si>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　当該事業は設備投資を進めているが、収益的収支比率が100%を下回っており経営改善を進めていく必要がある。
　原因として同規模の自治体に比べて経費回収率及び施設利用率が低く、汚水処理原価が高いため経営の効率性が低下していることが考えられる。高齢化率の上昇及び人口の減少、さらには空家が増加しており、使用料収入の減少も主要原因である。
　一番古い設備については平成14年度に建設が行われてることから施設の維持管理費についても増大する可能性がある。地方債の償還についても大きな負担となることから維持管理費の問題と併せて使用料金の設定も今後は検討する必要がある。</t>
    <rPh sb="1" eb="3">
      <t>トウガイ</t>
    </rPh>
    <rPh sb="3" eb="5">
      <t>ジギョウ</t>
    </rPh>
    <rPh sb="6" eb="8">
      <t>セツビ</t>
    </rPh>
    <rPh sb="8" eb="10">
      <t>トウシ</t>
    </rPh>
    <rPh sb="11" eb="12">
      <t>スス</t>
    </rPh>
    <rPh sb="18" eb="21">
      <t>シュウエキテキ</t>
    </rPh>
    <rPh sb="21" eb="23">
      <t>シュウシ</t>
    </rPh>
    <rPh sb="23" eb="25">
      <t>ヒリツ</t>
    </rPh>
    <rPh sb="31" eb="33">
      <t>シタマワ</t>
    </rPh>
    <rPh sb="37" eb="39">
      <t>ケイエイ</t>
    </rPh>
    <rPh sb="39" eb="41">
      <t>カイゼン</t>
    </rPh>
    <rPh sb="42" eb="43">
      <t>スス</t>
    </rPh>
    <rPh sb="47" eb="49">
      <t>ヒツヨウ</t>
    </rPh>
    <rPh sb="55" eb="57">
      <t>ゲンイン</t>
    </rPh>
    <rPh sb="71" eb="73">
      <t>ケイヒ</t>
    </rPh>
    <rPh sb="73" eb="76">
      <t>カイシュウリツ</t>
    </rPh>
    <rPh sb="76" eb="77">
      <t>オヨ</t>
    </rPh>
    <rPh sb="78" eb="80">
      <t>シセツ</t>
    </rPh>
    <rPh sb="80" eb="83">
      <t>リヨウリツ</t>
    </rPh>
    <rPh sb="84" eb="85">
      <t>ヒク</t>
    </rPh>
    <rPh sb="87" eb="89">
      <t>オスイ</t>
    </rPh>
    <rPh sb="89" eb="91">
      <t>ショリ</t>
    </rPh>
    <rPh sb="91" eb="93">
      <t>ゲンカ</t>
    </rPh>
    <rPh sb="94" eb="95">
      <t>タカ</t>
    </rPh>
    <rPh sb="98" eb="100">
      <t>ケイエイ</t>
    </rPh>
    <rPh sb="101" eb="104">
      <t>コウリツセイ</t>
    </rPh>
    <rPh sb="105" eb="107">
      <t>テイカ</t>
    </rPh>
    <rPh sb="114" eb="115">
      <t>カンガ</t>
    </rPh>
    <rPh sb="120" eb="123">
      <t>コウレイカ</t>
    </rPh>
    <rPh sb="123" eb="124">
      <t>リツ</t>
    </rPh>
    <rPh sb="125" eb="127">
      <t>ジョウショウ</t>
    </rPh>
    <rPh sb="127" eb="128">
      <t>オヨ</t>
    </rPh>
    <rPh sb="129" eb="131">
      <t>ジンコウ</t>
    </rPh>
    <rPh sb="132" eb="134">
      <t>ゲンショウ</t>
    </rPh>
    <rPh sb="139" eb="140">
      <t>ア</t>
    </rPh>
    <rPh sb="140" eb="141">
      <t>イエ</t>
    </rPh>
    <rPh sb="142" eb="143">
      <t>マシ</t>
    </rPh>
    <rPh sb="143" eb="144">
      <t>カ</t>
    </rPh>
    <rPh sb="149" eb="152">
      <t>シヨウリョウ</t>
    </rPh>
    <rPh sb="152" eb="154">
      <t>シュウニュウ</t>
    </rPh>
    <rPh sb="155" eb="157">
      <t>ゲンショウ</t>
    </rPh>
    <rPh sb="158" eb="160">
      <t>シュヨウ</t>
    </rPh>
    <rPh sb="160" eb="162">
      <t>ゲンイン</t>
    </rPh>
    <rPh sb="168" eb="170">
      <t>イチバン</t>
    </rPh>
    <rPh sb="170" eb="171">
      <t>フル</t>
    </rPh>
    <rPh sb="172" eb="174">
      <t>セツビ</t>
    </rPh>
    <rPh sb="179" eb="181">
      <t>ヘイセイ</t>
    </rPh>
    <rPh sb="183" eb="185">
      <t>ネンド</t>
    </rPh>
    <rPh sb="186" eb="188">
      <t>ケンセツ</t>
    </rPh>
    <rPh sb="189" eb="190">
      <t>オコナ</t>
    </rPh>
    <rPh sb="198" eb="200">
      <t>シセツ</t>
    </rPh>
    <rPh sb="201" eb="203">
      <t>イジ</t>
    </rPh>
    <rPh sb="203" eb="206">
      <t>カンリヒ</t>
    </rPh>
    <rPh sb="211" eb="213">
      <t>ゾウダイ</t>
    </rPh>
    <rPh sb="215" eb="218">
      <t>カノウセイ</t>
    </rPh>
    <rPh sb="222" eb="225">
      <t>チホウサイ</t>
    </rPh>
    <rPh sb="226" eb="228">
      <t>ショウカン</t>
    </rPh>
    <rPh sb="233" eb="234">
      <t>オオ</t>
    </rPh>
    <rPh sb="236" eb="238">
      <t>フタン</t>
    </rPh>
    <rPh sb="245" eb="247">
      <t>イジ</t>
    </rPh>
    <rPh sb="247" eb="250">
      <t>カンリヒ</t>
    </rPh>
    <rPh sb="251" eb="253">
      <t>モンダイ</t>
    </rPh>
    <rPh sb="254" eb="255">
      <t>アワ</t>
    </rPh>
    <rPh sb="257" eb="259">
      <t>シヨウ</t>
    </rPh>
    <rPh sb="259" eb="261">
      <t>リョウキン</t>
    </rPh>
    <rPh sb="262" eb="264">
      <t>セッテイ</t>
    </rPh>
    <rPh sb="265" eb="267">
      <t>コンゴ</t>
    </rPh>
    <rPh sb="268" eb="270">
      <t>ケントウ</t>
    </rPh>
    <rPh sb="272" eb="274">
      <t>ヒツヨウ</t>
    </rPh>
    <phoneticPr fontId="1"/>
  </si>
  <si>
    <t>1⑤</t>
  </si>
  <si>
    <t>事業CD</t>
    <rPh sb="0" eb="2">
      <t>ジギョウ</t>
    </rPh>
    <phoneticPr fontId="1"/>
  </si>
  <si>
    <t>1⑦</t>
  </si>
  <si>
    <t>1⑧</t>
  </si>
  <si>
    <t>2①</t>
  </si>
  <si>
    <t>-</t>
  </si>
  <si>
    <t>年度</t>
    <rPh sb="0" eb="2">
      <t>ネンド</t>
    </rPh>
    <phoneticPr fontId="1"/>
  </si>
  <si>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</si>
  <si>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</si>
  <si>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</si>
  <si>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</si>
  <si>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</si>
  <si>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</si>
  <si>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施設CD</t>
    <rPh sb="0" eb="2">
      <t>シセツ</t>
    </rPh>
    <phoneticPr fontId="1"/>
  </si>
  <si>
    <t>K3</t>
  </si>
  <si>
    <t>①収益的収支比率(％)</t>
    <rPh sb="1" eb="4">
      <t>シュウエキテキ</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</si>
  <si>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</si>
  <si>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</si>
  <si>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</si>
  <si>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</si>
  <si>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</si>
  <si>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</si>
  <si>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</si>
  <si>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</si>
  <si>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</si>
  <si>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</si>
  <si>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</si>
  <si>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</si>
  <si>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</si>
  <si>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</si>
  <si>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</si>
  <si>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</si>
  <si>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</si>
  <si>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</si>
  <si>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</si>
  <si>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</si>
  <si>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</si>
  <si>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</si>
  <si>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</si>
  <si>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</si>
  <si>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</si>
  <si>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</si>
  <si>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</si>
  <si>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</si>
  <si>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</si>
  <si>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</si>
  <si>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</si>
  <si>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</si>
  <si>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</si>
  <si>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福島県　金山町</t>
  </si>
  <si>
    <t>法非適用</t>
  </si>
  <si>
    <t>下水道事業</t>
  </si>
  <si>
    <t>特定地域生活排水処理</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</si>
  <si>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</si>
  <si>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</si>
  <si>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</si>
  <si>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</si>
  <si>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</si>
  <si>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</si>
  <si>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</si>
  <si>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現時点では維持管理については大規模な修繕は年間数件となっている。しかし今後は浄化槽の耐用年数を考慮すると大幅な修繕費の増加も考えられる。今後の公営企業会計への導入に向けて、経営の長期的な視点から施設管理の効率化及び使用料の改定も検討する必要がある。</t>
    <rPh sb="1" eb="4">
      <t>ゲンジテン</t>
    </rPh>
    <rPh sb="6" eb="8">
      <t>イジ</t>
    </rPh>
    <rPh sb="8" eb="10">
      <t>カンリ</t>
    </rPh>
    <rPh sb="15" eb="18">
      <t>ダイキボ</t>
    </rPh>
    <rPh sb="19" eb="21">
      <t>シュウゼン</t>
    </rPh>
    <rPh sb="22" eb="24">
      <t>ネンカン</t>
    </rPh>
    <rPh sb="24" eb="26">
      <t>スウケン</t>
    </rPh>
    <rPh sb="36" eb="38">
      <t>コンゴ</t>
    </rPh>
    <rPh sb="39" eb="42">
      <t>ジョウカソウ</t>
    </rPh>
    <rPh sb="43" eb="45">
      <t>タイヨウ</t>
    </rPh>
    <rPh sb="45" eb="47">
      <t>ネンスウ</t>
    </rPh>
    <rPh sb="48" eb="50">
      <t>コウリョ</t>
    </rPh>
    <rPh sb="53" eb="55">
      <t>オオハバ</t>
    </rPh>
    <rPh sb="56" eb="59">
      <t>シュウゼンヒ</t>
    </rPh>
    <rPh sb="60" eb="62">
      <t>ゾウカ</t>
    </rPh>
    <rPh sb="63" eb="64">
      <t>カンガ</t>
    </rPh>
    <rPh sb="69" eb="71">
      <t>コンゴ</t>
    </rPh>
    <rPh sb="72" eb="74">
      <t>コウエイ</t>
    </rPh>
    <rPh sb="74" eb="76">
      <t>キギョウ</t>
    </rPh>
    <rPh sb="76" eb="78">
      <t>カイケイ</t>
    </rPh>
    <rPh sb="80" eb="82">
      <t>ドウニュウ</t>
    </rPh>
    <rPh sb="83" eb="84">
      <t>ム</t>
    </rPh>
    <rPh sb="87" eb="89">
      <t>ケイエイ</t>
    </rPh>
    <rPh sb="90" eb="93">
      <t>チョウキテキ</t>
    </rPh>
    <rPh sb="94" eb="96">
      <t>シテン</t>
    </rPh>
    <rPh sb="98" eb="100">
      <t>シセツ</t>
    </rPh>
    <rPh sb="100" eb="102">
      <t>カンリ</t>
    </rPh>
    <rPh sb="103" eb="106">
      <t>コウリツカ</t>
    </rPh>
    <rPh sb="106" eb="107">
      <t>オヨ</t>
    </rPh>
    <rPh sb="108" eb="111">
      <t>シヨウリョウ</t>
    </rPh>
    <rPh sb="112" eb="114">
      <t>カイテイ</t>
    </rPh>
    <rPh sb="115" eb="117">
      <t>ケントウ</t>
    </rPh>
    <rPh sb="119" eb="121">
      <t>ヒツヨウ</t>
    </rPh>
    <phoneticPr fontId="1"/>
  </si>
  <si>
    <t>　供用開始が平成14年度で、最初に整備した施設は18年が経過している。浄化槽の耐用年数は適切な整備が行われている条件の下では20～30年とされている。今後は大幅に維持管理費が増大する可能性があり、長期的な視点での改修計画についても検討する必要がある。</t>
    <rPh sb="1" eb="3">
      <t>キョウヨウ</t>
    </rPh>
    <rPh sb="3" eb="5">
      <t>カイシ</t>
    </rPh>
    <rPh sb="6" eb="8">
      <t>ヘイセイ</t>
    </rPh>
    <rPh sb="10" eb="12">
      <t>ネンド</t>
    </rPh>
    <rPh sb="14" eb="16">
      <t>サイショ</t>
    </rPh>
    <rPh sb="17" eb="19">
      <t>セイビ</t>
    </rPh>
    <rPh sb="21" eb="23">
      <t>シセツ</t>
    </rPh>
    <rPh sb="26" eb="27">
      <t>ネン</t>
    </rPh>
    <rPh sb="28" eb="30">
      <t>ケイカ</t>
    </rPh>
    <rPh sb="35" eb="38">
      <t>ジョウカソウ</t>
    </rPh>
    <rPh sb="39" eb="41">
      <t>タイヨウ</t>
    </rPh>
    <rPh sb="41" eb="43">
      <t>ネンスウ</t>
    </rPh>
    <rPh sb="44" eb="46">
      <t>テキセツ</t>
    </rPh>
    <rPh sb="47" eb="49">
      <t>セイビ</t>
    </rPh>
    <rPh sb="50" eb="51">
      <t>オコナ</t>
    </rPh>
    <rPh sb="56" eb="58">
      <t>ジョウケン</t>
    </rPh>
    <rPh sb="59" eb="60">
      <t>モト</t>
    </rPh>
    <rPh sb="67" eb="68">
      <t>ネン</t>
    </rPh>
    <rPh sb="75" eb="77">
      <t>コンゴ</t>
    </rPh>
    <rPh sb="78" eb="80">
      <t>オオハバ</t>
    </rPh>
    <rPh sb="81" eb="83">
      <t>イジ</t>
    </rPh>
    <rPh sb="83" eb="86">
      <t>カンリヒ</t>
    </rPh>
    <rPh sb="87" eb="89">
      <t>ゾウダイ</t>
    </rPh>
    <rPh sb="91" eb="94">
      <t>カノウセイ</t>
    </rPh>
    <rPh sb="98" eb="101">
      <t>チョウキテキ</t>
    </rPh>
    <rPh sb="102" eb="104">
      <t>シテン</t>
    </rPh>
    <rPh sb="106" eb="108">
      <t>カイシュウ</t>
    </rPh>
    <rPh sb="108" eb="110">
      <t>ケイカク</t>
    </rPh>
    <rPh sb="115" eb="117">
      <t>ケントウ</t>
    </rPh>
    <rPh sb="119" eb="121">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</si>
</sst>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93.4</c:v>
                </c:pt>
                <c:pt idx="1">
                  <c:v>96.35</c:v>
                </c:pt>
                <c:pt idx="2">
                  <c:v>95.99</c:v>
                </c:pt>
                <c:pt idx="3">
                  <c:v>100</c:v>
                </c:pt>
                <c:pt idx="4">
                  <c:v>92.35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1421.65</c:v>
                </c:pt>
                <c:pt idx="1" formatCode="#,##0.00;&quot;△&quot;#,##0.00">
                  <c:v>0</c:v>
                </c:pt>
                <c:pt idx="2">
                  <c:v>1605.39</c:v>
                </c:pt>
                <c:pt idx="3">
                  <c:v>37.31</c:v>
                </c:pt>
                <c:pt idx="4">
                  <c:v>1449.61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416.91</c:v>
                </c:pt>
                <c:pt idx="1">
                  <c:v>392.19</c:v>
                </c:pt>
                <c:pt idx="2">
                  <c:v>413.5</c:v>
                </c:pt>
                <c:pt idx="3">
                  <c:v>407.42</c:v>
                </c:pt>
                <c:pt idx="4">
                  <c:v>386.46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35.49</c:v>
                </c:pt>
                <c:pt idx="1">
                  <c:v>32.869999999999997</c:v>
                </c:pt>
                <c:pt idx="2">
                  <c:v>34.549999999999997</c:v>
                </c:pt>
                <c:pt idx="3">
                  <c:v>38.07</c:v>
                </c:pt>
                <c:pt idx="4">
                  <c:v>40.28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57.93</c:v>
                </c:pt>
                <c:pt idx="1">
                  <c:v>57.03</c:v>
                </c:pt>
                <c:pt idx="2">
                  <c:v>55.84</c:v>
                </c:pt>
                <c:pt idx="3">
                  <c:v>57.08</c:v>
                </c:pt>
                <c:pt idx="4">
                  <c:v>55.85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620.4</c:v>
                </c:pt>
                <c:pt idx="1">
                  <c:v>704.46</c:v>
                </c:pt>
                <c:pt idx="2">
                  <c:v>702.81</c:v>
                </c:pt>
                <c:pt idx="3">
                  <c:v>631.77</c:v>
                </c:pt>
                <c:pt idx="4">
                  <c:v>526.27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276.93</c:v>
                </c:pt>
                <c:pt idx="1">
                  <c:v>283.73</c:v>
                </c:pt>
                <c:pt idx="2">
                  <c:v>287.57</c:v>
                </c:pt>
                <c:pt idx="3">
                  <c:v>286.86</c:v>
                </c:pt>
                <c:pt idx="4">
                  <c:v>287.91000000000003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34.39</c:v>
                </c:pt>
                <c:pt idx="1">
                  <c:v>33.54</c:v>
                </c:pt>
                <c:pt idx="2">
                  <c:v>34.229999999999997</c:v>
                </c:pt>
                <c:pt idx="3">
                  <c:v>34.229999999999997</c:v>
                </c:pt>
                <c:pt idx="4">
                  <c:v>32.4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59.08</c:v>
                </c:pt>
                <c:pt idx="1">
                  <c:v>58.25</c:v>
                </c:pt>
                <c:pt idx="2">
                  <c:v>61.55</c:v>
                </c:pt>
                <c:pt idx="3">
                  <c:v>57.22</c:v>
                </c:pt>
                <c:pt idx="4">
                  <c:v>54.93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【325.02】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【78.90】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Type="http://schemas.openxmlformats.org/officeDocument/2006/relationships/externalLinkPath" Target="\&#22577;&#21578;&#26360;&#65288;&#26360;&#24335;&#65289;\&#20844;&#21942;&#20225;&#26989;&#32076;&#21942;&#27604;&#36611;&#20998;&#26512;&#34920;\APAHO41201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93.4</v>
          </cell>
          <cell r="Z6">
            <v>96.35</v>
          </cell>
          <cell r="AA6">
            <v>95.99</v>
          </cell>
          <cell r="AB6">
            <v>100</v>
          </cell>
          <cell r="AC6">
            <v>92.35</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1421.65</v>
          </cell>
          <cell r="BG6">
            <v>0</v>
          </cell>
          <cell r="BH6">
            <v>1605.39</v>
          </cell>
          <cell r="BI6">
            <v>37.31</v>
          </cell>
          <cell r="BJ6">
            <v>1449.61</v>
          </cell>
          <cell r="BK6">
            <v>416.91</v>
          </cell>
          <cell r="BL6">
            <v>392.19</v>
          </cell>
          <cell r="BM6">
            <v>413.5</v>
          </cell>
          <cell r="BN6">
            <v>407.42</v>
          </cell>
          <cell r="BO6">
            <v>386.46</v>
          </cell>
          <cell r="BQ6">
            <v>35.49</v>
          </cell>
          <cell r="BR6">
            <v>32.869999999999997</v>
          </cell>
          <cell r="BS6">
            <v>34.549999999999997</v>
          </cell>
          <cell r="BT6">
            <v>38.07</v>
          </cell>
          <cell r="BU6">
            <v>40.28</v>
          </cell>
          <cell r="BV6">
            <v>57.93</v>
          </cell>
          <cell r="BW6">
            <v>57.03</v>
          </cell>
          <cell r="BX6">
            <v>55.84</v>
          </cell>
          <cell r="BY6">
            <v>57.08</v>
          </cell>
          <cell r="BZ6">
            <v>55.85</v>
          </cell>
          <cell r="CB6">
            <v>620.4</v>
          </cell>
          <cell r="CC6">
            <v>704.46</v>
          </cell>
          <cell r="CD6">
            <v>702.81</v>
          </cell>
          <cell r="CE6">
            <v>631.77</v>
          </cell>
          <cell r="CF6">
            <v>526.27</v>
          </cell>
          <cell r="CG6">
            <v>276.93</v>
          </cell>
          <cell r="CH6">
            <v>283.73</v>
          </cell>
          <cell r="CI6">
            <v>287.57</v>
          </cell>
          <cell r="CJ6">
            <v>286.86</v>
          </cell>
          <cell r="CK6">
            <v>287.91000000000003</v>
          </cell>
          <cell r="CM6">
            <v>34.39</v>
          </cell>
          <cell r="CN6">
            <v>33.54</v>
          </cell>
          <cell r="CO6">
            <v>34.229999999999997</v>
          </cell>
          <cell r="CP6">
            <v>34.229999999999997</v>
          </cell>
          <cell r="CQ6">
            <v>32.4</v>
          </cell>
          <cell r="CR6">
            <v>59.08</v>
          </cell>
          <cell r="CS6">
            <v>58.25</v>
          </cell>
          <cell r="CT6">
            <v>61.55</v>
          </cell>
          <cell r="CU6">
            <v>57.22</v>
          </cell>
          <cell r="CV6">
            <v>54.93</v>
          </cell>
          <cell r="CX6">
            <v>100</v>
          </cell>
          <cell r="CY6">
            <v>100</v>
          </cell>
          <cell r="CZ6">
            <v>100</v>
          </cell>
          <cell r="DA6">
            <v>100</v>
          </cell>
          <cell r="DB6">
            <v>100</v>
          </cell>
          <cell r="DC6">
            <v>77.12</v>
          </cell>
          <cell r="DD6">
            <v>68.150000000000006</v>
          </cell>
          <cell r="DE6">
            <v>67.489999999999995</v>
          </cell>
          <cell r="DF6">
            <v>67.290000000000006</v>
          </cell>
          <cell r="DG6">
            <v>65.569999999999993</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t="str">
            <v>-</v>
          </cell>
          <cell r="EF6" t="str">
            <v>-</v>
          </cell>
          <cell r="EG6" t="str">
            <v>-</v>
          </cell>
          <cell r="EH6" t="str">
            <v>-</v>
          </cell>
          <cell r="EI6" t="str">
            <v>-</v>
          </cell>
          <cell r="EJ6" t="str">
            <v>-</v>
          </cell>
          <cell r="EK6" t="str">
            <v>-</v>
          </cell>
          <cell r="EL6" t="str">
            <v>-</v>
          </cell>
          <cell r="EM6" t="str">
            <v>-</v>
          </cell>
          <cell r="EN6" t="str">
            <v>-</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printerSettings" Target="../printerSettings/printerSettings1.bin" Id="rId1" />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Relationship Type="http://schemas.openxmlformats.org/officeDocument/2006/relationships/printerSettings" Target="../printerSettings/printerSettings2.bin" Id="rId1" />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39"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金山町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3</v>
      </c>
      <c r="J7" s="5"/>
      <c r="K7" s="5"/>
      <c r="L7" s="5"/>
      <c r="M7" s="5"/>
      <c r="N7" s="5"/>
      <c r="O7" s="5"/>
      <c r="P7" s="5" t="s">
        <v>2</v>
      </c>
      <c r="Q7" s="5"/>
      <c r="R7" s="5"/>
      <c r="S7" s="5"/>
      <c r="T7" s="5"/>
      <c r="U7" s="5"/>
      <c r="V7" s="5"/>
      <c r="W7" s="5" t="s">
        <v>5</v>
      </c>
      <c r="X7" s="5"/>
      <c r="Y7" s="5"/>
      <c r="Z7" s="5"/>
      <c r="AA7" s="5"/>
      <c r="AB7" s="5"/>
      <c r="AC7" s="5"/>
      <c r="AD7" s="5" t="s">
        <v>10</v>
      </c>
      <c r="AE7" s="5"/>
      <c r="AF7" s="5"/>
      <c r="AG7" s="5"/>
      <c r="AH7" s="5"/>
      <c r="AI7" s="5"/>
      <c r="AJ7" s="5"/>
      <c r="AK7" s="3"/>
      <c r="AL7" s="5" t="s">
        <v>12</v>
      </c>
      <c r="AM7" s="5"/>
      <c r="AN7" s="5"/>
      <c r="AO7" s="5"/>
      <c r="AP7" s="5"/>
      <c r="AQ7" s="5"/>
      <c r="AR7" s="5"/>
      <c r="AS7" s="5"/>
      <c r="AT7" s="5" t="s">
        <v>9</v>
      </c>
      <c r="AU7" s="5"/>
      <c r="AV7" s="5"/>
      <c r="AW7" s="5"/>
      <c r="AX7" s="5"/>
      <c r="AY7" s="5"/>
      <c r="AZ7" s="5"/>
      <c r="BA7" s="5"/>
      <c r="BB7" s="5" t="s">
        <v>7</v>
      </c>
      <c r="BC7" s="5"/>
      <c r="BD7" s="5"/>
      <c r="BE7" s="5"/>
      <c r="BF7" s="5"/>
      <c r="BG7" s="5"/>
      <c r="BH7" s="5"/>
      <c r="BI7" s="5"/>
      <c r="BJ7" s="3"/>
      <c r="BK7" s="3"/>
      <c r="BL7" s="27" t="s">
        <v>13</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21" t="str">
        <f>データ!$M$6</f>
        <v>非設置</v>
      </c>
      <c r="AE8" s="21"/>
      <c r="AF8" s="21"/>
      <c r="AG8" s="21"/>
      <c r="AH8" s="21"/>
      <c r="AI8" s="21"/>
      <c r="AJ8" s="21"/>
      <c r="AK8" s="3"/>
      <c r="AL8" s="22">
        <f>データ!S6</f>
        <v>2075</v>
      </c>
      <c r="AM8" s="22"/>
      <c r="AN8" s="22"/>
      <c r="AO8" s="22"/>
      <c r="AP8" s="22"/>
      <c r="AQ8" s="22"/>
      <c r="AR8" s="22"/>
      <c r="AS8" s="22"/>
      <c r="AT8" s="7">
        <f>データ!T6</f>
        <v>293.92</v>
      </c>
      <c r="AU8" s="7"/>
      <c r="AV8" s="7"/>
      <c r="AW8" s="7"/>
      <c r="AX8" s="7"/>
      <c r="AY8" s="7"/>
      <c r="AZ8" s="7"/>
      <c r="BA8" s="7"/>
      <c r="BB8" s="7">
        <f>データ!U6</f>
        <v>7.06</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18</v>
      </c>
      <c r="J9" s="5"/>
      <c r="K9" s="5"/>
      <c r="L9" s="5"/>
      <c r="M9" s="5"/>
      <c r="N9" s="5"/>
      <c r="O9" s="5"/>
      <c r="P9" s="5" t="s">
        <v>20</v>
      </c>
      <c r="Q9" s="5"/>
      <c r="R9" s="5"/>
      <c r="S9" s="5"/>
      <c r="T9" s="5"/>
      <c r="U9" s="5"/>
      <c r="V9" s="5"/>
      <c r="W9" s="5" t="s">
        <v>22</v>
      </c>
      <c r="X9" s="5"/>
      <c r="Y9" s="5"/>
      <c r="Z9" s="5"/>
      <c r="AA9" s="5"/>
      <c r="AB9" s="5"/>
      <c r="AC9" s="5"/>
      <c r="AD9" s="5" t="s">
        <v>23</v>
      </c>
      <c r="AE9" s="5"/>
      <c r="AF9" s="5"/>
      <c r="AG9" s="5"/>
      <c r="AH9" s="5"/>
      <c r="AI9" s="5"/>
      <c r="AJ9" s="5"/>
      <c r="AK9" s="3"/>
      <c r="AL9" s="5" t="s">
        <v>27</v>
      </c>
      <c r="AM9" s="5"/>
      <c r="AN9" s="5"/>
      <c r="AO9" s="5"/>
      <c r="AP9" s="5"/>
      <c r="AQ9" s="5"/>
      <c r="AR9" s="5"/>
      <c r="AS9" s="5"/>
      <c r="AT9" s="5" t="s">
        <v>29</v>
      </c>
      <c r="AU9" s="5"/>
      <c r="AV9" s="5"/>
      <c r="AW9" s="5"/>
      <c r="AX9" s="5"/>
      <c r="AY9" s="5"/>
      <c r="AZ9" s="5"/>
      <c r="BA9" s="5"/>
      <c r="BB9" s="5" t="s">
        <v>33</v>
      </c>
      <c r="BC9" s="5"/>
      <c r="BD9" s="5"/>
      <c r="BE9" s="5"/>
      <c r="BF9" s="5"/>
      <c r="BG9" s="5"/>
      <c r="BH9" s="5"/>
      <c r="BI9" s="5"/>
      <c r="BJ9" s="3"/>
      <c r="BK9" s="3"/>
      <c r="BL9" s="29" t="s">
        <v>34</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52.07</v>
      </c>
      <c r="Q10" s="7"/>
      <c r="R10" s="7"/>
      <c r="S10" s="7"/>
      <c r="T10" s="7"/>
      <c r="U10" s="7"/>
      <c r="V10" s="7"/>
      <c r="W10" s="7">
        <f>データ!Q6</f>
        <v>100</v>
      </c>
      <c r="X10" s="7"/>
      <c r="Y10" s="7"/>
      <c r="Z10" s="7"/>
      <c r="AA10" s="7"/>
      <c r="AB10" s="7"/>
      <c r="AC10" s="7"/>
      <c r="AD10" s="22">
        <f>データ!R6</f>
        <v>3412</v>
      </c>
      <c r="AE10" s="22"/>
      <c r="AF10" s="22"/>
      <c r="AG10" s="22"/>
      <c r="AH10" s="22"/>
      <c r="AI10" s="22"/>
      <c r="AJ10" s="22"/>
      <c r="AK10" s="2"/>
      <c r="AL10" s="22">
        <f>データ!V6</f>
        <v>1067</v>
      </c>
      <c r="AM10" s="22"/>
      <c r="AN10" s="22"/>
      <c r="AO10" s="22"/>
      <c r="AP10" s="22"/>
      <c r="AQ10" s="22"/>
      <c r="AR10" s="22"/>
      <c r="AS10" s="22"/>
      <c r="AT10" s="7">
        <f>データ!W6</f>
        <v>261.75</v>
      </c>
      <c r="AU10" s="7"/>
      <c r="AV10" s="7"/>
      <c r="AW10" s="7"/>
      <c r="AX10" s="7"/>
      <c r="AY10" s="7"/>
      <c r="AZ10" s="7"/>
      <c r="BA10" s="7"/>
      <c r="BB10" s="7">
        <f>データ!X6</f>
        <v>4.08</v>
      </c>
      <c r="BC10" s="7"/>
      <c r="BD10" s="7"/>
      <c r="BE10" s="7"/>
      <c r="BF10" s="7"/>
      <c r="BG10" s="7"/>
      <c r="BH10" s="7"/>
      <c r="BI10" s="7"/>
      <c r="BJ10" s="2"/>
      <c r="BK10" s="2"/>
      <c r="BL10" s="30" t="s">
        <v>14</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38</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48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4</v>
      </c>
      <c r="C85" s="12"/>
      <c r="D85" s="12"/>
      <c r="E85" s="12" t="s">
        <v>44</v>
      </c>
      <c r="F85" s="12" t="s">
        <v>26</v>
      </c>
      <c r="G85" s="12" t="s">
        <v>45</v>
      </c>
      <c r="H85" s="12" t="s">
        <v>47</v>
      </c>
      <c r="I85" s="12" t="s">
        <v>49</v>
      </c>
      <c r="J85" s="12" t="s">
        <v>24</v>
      </c>
      <c r="K85" s="12" t="s">
        <v>51</v>
      </c>
      <c r="L85" s="12" t="s">
        <v>52</v>
      </c>
      <c r="M85" s="12" t="s">
        <v>53</v>
      </c>
      <c r="N85" s="12" t="s">
        <v>46</v>
      </c>
      <c r="O85" s="12" t="s">
        <v>28</v>
      </c>
    </row>
    <row r="86" spans="1:78" hidden="1">
      <c r="B86" s="12"/>
      <c r="C86" s="12"/>
      <c r="D86" s="12"/>
      <c r="E86" s="12" t="str">
        <f>データ!AI6</f>
        <v/>
      </c>
      <c r="F86" s="12" t="s">
        <v>54</v>
      </c>
      <c r="G86" s="12" t="s">
        <v>54</v>
      </c>
      <c r="H86" s="12" t="str">
        <f>データ!BP6</f>
        <v>【325.02】</v>
      </c>
      <c r="I86" s="12" t="str">
        <f>データ!CA6</f>
        <v>【60.61】</v>
      </c>
      <c r="J86" s="12" t="str">
        <f>データ!CL6</f>
        <v>【270.94】</v>
      </c>
      <c r="K86" s="12" t="str">
        <f>データ!CW6</f>
        <v>【57.80】</v>
      </c>
      <c r="L86" s="12" t="str">
        <f>データ!DH6</f>
        <v>【78.90】</v>
      </c>
      <c r="M86" s="12" t="s">
        <v>54</v>
      </c>
      <c r="N86" s="12" t="s">
        <v>54</v>
      </c>
      <c r="O86" s="12" t="str">
        <f>データ!EO6</f>
        <v>【-】</v>
      </c>
    </row>
  </sheetData>
  <sheetProtection algorithmName="SHA-512" hashValue="gK2Krq4wSvFyDMWeXs+MfZecEmHgIzkHgEVjzzYuNHpVd82klkHjGeh+8WEmQg3v5Dl5nnj5vRawpoka5nZ7rg==" saltValue="dCGlyVUgDKj3MG/q0qwbq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60</v>
      </c>
      <c r="B3" s="62" t="s">
        <v>55</v>
      </c>
      <c r="C3" s="62" t="s">
        <v>42</v>
      </c>
      <c r="D3" s="62" t="s">
        <v>19</v>
      </c>
      <c r="E3" s="62" t="s">
        <v>35</v>
      </c>
      <c r="F3" s="62" t="s">
        <v>50</v>
      </c>
      <c r="G3" s="62" t="s">
        <v>62</v>
      </c>
      <c r="H3" s="68" t="s">
        <v>6</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61</v>
      </c>
      <c r="B4" s="63"/>
      <c r="C4" s="63"/>
      <c r="D4" s="63"/>
      <c r="E4" s="63"/>
      <c r="F4" s="63"/>
      <c r="G4" s="63"/>
      <c r="H4" s="69"/>
      <c r="I4" s="72"/>
      <c r="J4" s="72"/>
      <c r="K4" s="72"/>
      <c r="L4" s="72"/>
      <c r="M4" s="72"/>
      <c r="N4" s="72"/>
      <c r="O4" s="72"/>
      <c r="P4" s="72"/>
      <c r="Q4" s="72"/>
      <c r="R4" s="72"/>
      <c r="S4" s="72"/>
      <c r="T4" s="72"/>
      <c r="U4" s="72"/>
      <c r="V4" s="72"/>
      <c r="W4" s="72"/>
      <c r="X4" s="77"/>
      <c r="Y4" s="80" t="s">
        <v>64</v>
      </c>
      <c r="Z4" s="80"/>
      <c r="AA4" s="80"/>
      <c r="AB4" s="80"/>
      <c r="AC4" s="80"/>
      <c r="AD4" s="80"/>
      <c r="AE4" s="80"/>
      <c r="AF4" s="80"/>
      <c r="AG4" s="80"/>
      <c r="AH4" s="80"/>
      <c r="AI4" s="80"/>
      <c r="AJ4" s="80" t="s">
        <v>36</v>
      </c>
      <c r="AK4" s="80"/>
      <c r="AL4" s="80"/>
      <c r="AM4" s="80"/>
      <c r="AN4" s="80"/>
      <c r="AO4" s="80"/>
      <c r="AP4" s="80"/>
      <c r="AQ4" s="80"/>
      <c r="AR4" s="80"/>
      <c r="AS4" s="80"/>
      <c r="AT4" s="80"/>
      <c r="AU4" s="80" t="s">
        <v>65</v>
      </c>
      <c r="AV4" s="80"/>
      <c r="AW4" s="80"/>
      <c r="AX4" s="80"/>
      <c r="AY4" s="80"/>
      <c r="AZ4" s="80"/>
      <c r="BA4" s="80"/>
      <c r="BB4" s="80"/>
      <c r="BC4" s="80"/>
      <c r="BD4" s="80"/>
      <c r="BE4" s="80"/>
      <c r="BF4" s="80" t="s">
        <v>66</v>
      </c>
      <c r="BG4" s="80"/>
      <c r="BH4" s="80"/>
      <c r="BI4" s="80"/>
      <c r="BJ4" s="80"/>
      <c r="BK4" s="80"/>
      <c r="BL4" s="80"/>
      <c r="BM4" s="80"/>
      <c r="BN4" s="80"/>
      <c r="BO4" s="80"/>
      <c r="BP4" s="80"/>
      <c r="BQ4" s="80" t="s">
        <v>59</v>
      </c>
      <c r="BR4" s="80"/>
      <c r="BS4" s="80"/>
      <c r="BT4" s="80"/>
      <c r="BU4" s="80"/>
      <c r="BV4" s="80"/>
      <c r="BW4" s="80"/>
      <c r="BX4" s="80"/>
      <c r="BY4" s="80"/>
      <c r="BZ4" s="80"/>
      <c r="CA4" s="80"/>
      <c r="CB4" s="80" t="s">
        <v>67</v>
      </c>
      <c r="CC4" s="80"/>
      <c r="CD4" s="80"/>
      <c r="CE4" s="80"/>
      <c r="CF4" s="80"/>
      <c r="CG4" s="80"/>
      <c r="CH4" s="80"/>
      <c r="CI4" s="80"/>
      <c r="CJ4" s="80"/>
      <c r="CK4" s="80"/>
      <c r="CL4" s="80"/>
      <c r="CM4" s="80" t="s">
        <v>68</v>
      </c>
      <c r="CN4" s="80"/>
      <c r="CO4" s="80"/>
      <c r="CP4" s="80"/>
      <c r="CQ4" s="80"/>
      <c r="CR4" s="80"/>
      <c r="CS4" s="80"/>
      <c r="CT4" s="80"/>
      <c r="CU4" s="80"/>
      <c r="CV4" s="80"/>
      <c r="CW4" s="80"/>
      <c r="CX4" s="80" t="s">
        <v>31</v>
      </c>
      <c r="CY4" s="80"/>
      <c r="CZ4" s="80"/>
      <c r="DA4" s="80"/>
      <c r="DB4" s="80"/>
      <c r="DC4" s="80"/>
      <c r="DD4" s="80"/>
      <c r="DE4" s="80"/>
      <c r="DF4" s="80"/>
      <c r="DG4" s="80"/>
      <c r="DH4" s="80"/>
      <c r="DI4" s="80" t="s">
        <v>40</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72</v>
      </c>
      <c r="I5" s="70" t="s">
        <v>73</v>
      </c>
      <c r="J5" s="70" t="s">
        <v>74</v>
      </c>
      <c r="K5" s="70" t="s">
        <v>75</v>
      </c>
      <c r="L5" s="70" t="s">
        <v>76</v>
      </c>
      <c r="M5" s="70" t="s">
        <v>10</v>
      </c>
      <c r="N5" s="70" t="s">
        <v>77</v>
      </c>
      <c r="O5" s="70" t="s">
        <v>78</v>
      </c>
      <c r="P5" s="70" t="s">
        <v>79</v>
      </c>
      <c r="Q5" s="70" t="s">
        <v>80</v>
      </c>
      <c r="R5" s="70" t="s">
        <v>81</v>
      </c>
      <c r="S5" s="70" t="s">
        <v>56</v>
      </c>
      <c r="T5" s="70" t="s">
        <v>82</v>
      </c>
      <c r="U5" s="70" t="s">
        <v>83</v>
      </c>
      <c r="V5" s="70" t="s">
        <v>84</v>
      </c>
      <c r="W5" s="70" t="s">
        <v>85</v>
      </c>
      <c r="X5" s="70" t="s">
        <v>86</v>
      </c>
      <c r="Y5" s="70" t="s">
        <v>32</v>
      </c>
      <c r="Z5" s="70" t="s">
        <v>87</v>
      </c>
      <c r="AA5" s="70" t="s">
        <v>88</v>
      </c>
      <c r="AB5" s="70" t="s">
        <v>89</v>
      </c>
      <c r="AC5" s="70" t="s">
        <v>90</v>
      </c>
      <c r="AD5" s="70" t="s">
        <v>91</v>
      </c>
      <c r="AE5" s="70" t="s">
        <v>92</v>
      </c>
      <c r="AF5" s="70" t="s">
        <v>93</v>
      </c>
      <c r="AG5" s="70" t="s">
        <v>94</v>
      </c>
      <c r="AH5" s="70" t="s">
        <v>95</v>
      </c>
      <c r="AI5" s="70" t="s">
        <v>4</v>
      </c>
      <c r="AJ5" s="70" t="s">
        <v>32</v>
      </c>
      <c r="AK5" s="70" t="s">
        <v>87</v>
      </c>
      <c r="AL5" s="70" t="s">
        <v>88</v>
      </c>
      <c r="AM5" s="70" t="s">
        <v>89</v>
      </c>
      <c r="AN5" s="70" t="s">
        <v>90</v>
      </c>
      <c r="AO5" s="70" t="s">
        <v>91</v>
      </c>
      <c r="AP5" s="70" t="s">
        <v>92</v>
      </c>
      <c r="AQ5" s="70" t="s">
        <v>93</v>
      </c>
      <c r="AR5" s="70" t="s">
        <v>94</v>
      </c>
      <c r="AS5" s="70" t="s">
        <v>95</v>
      </c>
      <c r="AT5" s="70" t="s">
        <v>96</v>
      </c>
      <c r="AU5" s="70" t="s">
        <v>32</v>
      </c>
      <c r="AV5" s="70" t="s">
        <v>87</v>
      </c>
      <c r="AW5" s="70" t="s">
        <v>88</v>
      </c>
      <c r="AX5" s="70" t="s">
        <v>89</v>
      </c>
      <c r="AY5" s="70" t="s">
        <v>90</v>
      </c>
      <c r="AZ5" s="70" t="s">
        <v>91</v>
      </c>
      <c r="BA5" s="70" t="s">
        <v>92</v>
      </c>
      <c r="BB5" s="70" t="s">
        <v>93</v>
      </c>
      <c r="BC5" s="70" t="s">
        <v>94</v>
      </c>
      <c r="BD5" s="70" t="s">
        <v>95</v>
      </c>
      <c r="BE5" s="70" t="s">
        <v>96</v>
      </c>
      <c r="BF5" s="70" t="s">
        <v>32</v>
      </c>
      <c r="BG5" s="70" t="s">
        <v>87</v>
      </c>
      <c r="BH5" s="70" t="s">
        <v>88</v>
      </c>
      <c r="BI5" s="70" t="s">
        <v>89</v>
      </c>
      <c r="BJ5" s="70" t="s">
        <v>90</v>
      </c>
      <c r="BK5" s="70" t="s">
        <v>91</v>
      </c>
      <c r="BL5" s="70" t="s">
        <v>92</v>
      </c>
      <c r="BM5" s="70" t="s">
        <v>93</v>
      </c>
      <c r="BN5" s="70" t="s">
        <v>94</v>
      </c>
      <c r="BO5" s="70" t="s">
        <v>95</v>
      </c>
      <c r="BP5" s="70" t="s">
        <v>96</v>
      </c>
      <c r="BQ5" s="70" t="s">
        <v>32</v>
      </c>
      <c r="BR5" s="70" t="s">
        <v>87</v>
      </c>
      <c r="BS5" s="70" t="s">
        <v>88</v>
      </c>
      <c r="BT5" s="70" t="s">
        <v>89</v>
      </c>
      <c r="BU5" s="70" t="s">
        <v>90</v>
      </c>
      <c r="BV5" s="70" t="s">
        <v>91</v>
      </c>
      <c r="BW5" s="70" t="s">
        <v>92</v>
      </c>
      <c r="BX5" s="70" t="s">
        <v>93</v>
      </c>
      <c r="BY5" s="70" t="s">
        <v>94</v>
      </c>
      <c r="BZ5" s="70" t="s">
        <v>95</v>
      </c>
      <c r="CA5" s="70" t="s">
        <v>96</v>
      </c>
      <c r="CB5" s="70" t="s">
        <v>32</v>
      </c>
      <c r="CC5" s="70" t="s">
        <v>87</v>
      </c>
      <c r="CD5" s="70" t="s">
        <v>88</v>
      </c>
      <c r="CE5" s="70" t="s">
        <v>89</v>
      </c>
      <c r="CF5" s="70" t="s">
        <v>90</v>
      </c>
      <c r="CG5" s="70" t="s">
        <v>91</v>
      </c>
      <c r="CH5" s="70" t="s">
        <v>92</v>
      </c>
      <c r="CI5" s="70" t="s">
        <v>93</v>
      </c>
      <c r="CJ5" s="70" t="s">
        <v>94</v>
      </c>
      <c r="CK5" s="70" t="s">
        <v>95</v>
      </c>
      <c r="CL5" s="70" t="s">
        <v>96</v>
      </c>
      <c r="CM5" s="70" t="s">
        <v>32</v>
      </c>
      <c r="CN5" s="70" t="s">
        <v>87</v>
      </c>
      <c r="CO5" s="70" t="s">
        <v>88</v>
      </c>
      <c r="CP5" s="70" t="s">
        <v>89</v>
      </c>
      <c r="CQ5" s="70" t="s">
        <v>90</v>
      </c>
      <c r="CR5" s="70" t="s">
        <v>91</v>
      </c>
      <c r="CS5" s="70" t="s">
        <v>92</v>
      </c>
      <c r="CT5" s="70" t="s">
        <v>93</v>
      </c>
      <c r="CU5" s="70" t="s">
        <v>94</v>
      </c>
      <c r="CV5" s="70" t="s">
        <v>95</v>
      </c>
      <c r="CW5" s="70" t="s">
        <v>96</v>
      </c>
      <c r="CX5" s="70" t="s">
        <v>32</v>
      </c>
      <c r="CY5" s="70" t="s">
        <v>87</v>
      </c>
      <c r="CZ5" s="70" t="s">
        <v>88</v>
      </c>
      <c r="DA5" s="70" t="s">
        <v>89</v>
      </c>
      <c r="DB5" s="70" t="s">
        <v>90</v>
      </c>
      <c r="DC5" s="70" t="s">
        <v>91</v>
      </c>
      <c r="DD5" s="70" t="s">
        <v>92</v>
      </c>
      <c r="DE5" s="70" t="s">
        <v>93</v>
      </c>
      <c r="DF5" s="70" t="s">
        <v>94</v>
      </c>
      <c r="DG5" s="70" t="s">
        <v>95</v>
      </c>
      <c r="DH5" s="70" t="s">
        <v>96</v>
      </c>
      <c r="DI5" s="70" t="s">
        <v>32</v>
      </c>
      <c r="DJ5" s="70" t="s">
        <v>87</v>
      </c>
      <c r="DK5" s="70" t="s">
        <v>88</v>
      </c>
      <c r="DL5" s="70" t="s">
        <v>89</v>
      </c>
      <c r="DM5" s="70" t="s">
        <v>90</v>
      </c>
      <c r="DN5" s="70" t="s">
        <v>91</v>
      </c>
      <c r="DO5" s="70" t="s">
        <v>92</v>
      </c>
      <c r="DP5" s="70" t="s">
        <v>93</v>
      </c>
      <c r="DQ5" s="70" t="s">
        <v>94</v>
      </c>
      <c r="DR5" s="70" t="s">
        <v>95</v>
      </c>
      <c r="DS5" s="70" t="s">
        <v>96</v>
      </c>
      <c r="DT5" s="70" t="s">
        <v>32</v>
      </c>
      <c r="DU5" s="70" t="s">
        <v>87</v>
      </c>
      <c r="DV5" s="70" t="s">
        <v>88</v>
      </c>
      <c r="DW5" s="70" t="s">
        <v>89</v>
      </c>
      <c r="DX5" s="70" t="s">
        <v>90</v>
      </c>
      <c r="DY5" s="70" t="s">
        <v>91</v>
      </c>
      <c r="DZ5" s="70" t="s">
        <v>92</v>
      </c>
      <c r="EA5" s="70" t="s">
        <v>93</v>
      </c>
      <c r="EB5" s="70" t="s">
        <v>94</v>
      </c>
      <c r="EC5" s="70" t="s">
        <v>95</v>
      </c>
      <c r="ED5" s="70" t="s">
        <v>96</v>
      </c>
      <c r="EE5" s="70" t="s">
        <v>32</v>
      </c>
      <c r="EF5" s="70" t="s">
        <v>87</v>
      </c>
      <c r="EG5" s="70" t="s">
        <v>88</v>
      </c>
      <c r="EH5" s="70" t="s">
        <v>89</v>
      </c>
      <c r="EI5" s="70" t="s">
        <v>90</v>
      </c>
      <c r="EJ5" s="70" t="s">
        <v>91</v>
      </c>
      <c r="EK5" s="70" t="s">
        <v>92</v>
      </c>
      <c r="EL5" s="70" t="s">
        <v>93</v>
      </c>
      <c r="EM5" s="70" t="s">
        <v>94</v>
      </c>
      <c r="EN5" s="70" t="s">
        <v>95</v>
      </c>
      <c r="EO5" s="70" t="s">
        <v>96</v>
      </c>
    </row>
    <row r="6" spans="1:145" s="59" customFormat="1">
      <c r="A6" s="60" t="s">
        <v>97</v>
      </c>
      <c r="B6" s="65">
        <f t="shared" ref="B6:X6" si="1">B7</f>
        <v>2018</v>
      </c>
      <c r="C6" s="65">
        <f t="shared" si="1"/>
        <v>74454</v>
      </c>
      <c r="D6" s="65">
        <f t="shared" si="1"/>
        <v>47</v>
      </c>
      <c r="E6" s="65">
        <f t="shared" si="1"/>
        <v>18</v>
      </c>
      <c r="F6" s="65">
        <f t="shared" si="1"/>
        <v>0</v>
      </c>
      <c r="G6" s="65">
        <f t="shared" si="1"/>
        <v>0</v>
      </c>
      <c r="H6" s="65" t="str">
        <f t="shared" si="1"/>
        <v>福島県　金山町</v>
      </c>
      <c r="I6" s="65" t="str">
        <f t="shared" si="1"/>
        <v>法非適用</v>
      </c>
      <c r="J6" s="65" t="str">
        <f t="shared" si="1"/>
        <v>下水道事業</v>
      </c>
      <c r="K6" s="65" t="str">
        <f t="shared" si="1"/>
        <v>特定地域生活排水処理</v>
      </c>
      <c r="L6" s="65" t="str">
        <f t="shared" si="1"/>
        <v>K3</v>
      </c>
      <c r="M6" s="65" t="str">
        <f t="shared" si="1"/>
        <v>非設置</v>
      </c>
      <c r="N6" s="73" t="str">
        <f t="shared" si="1"/>
        <v>-</v>
      </c>
      <c r="O6" s="73" t="str">
        <f t="shared" si="1"/>
        <v>該当数値なし</v>
      </c>
      <c r="P6" s="73">
        <f t="shared" si="1"/>
        <v>52.07</v>
      </c>
      <c r="Q6" s="73">
        <f t="shared" si="1"/>
        <v>100</v>
      </c>
      <c r="R6" s="73">
        <f t="shared" si="1"/>
        <v>3412</v>
      </c>
      <c r="S6" s="73">
        <f t="shared" si="1"/>
        <v>2075</v>
      </c>
      <c r="T6" s="73">
        <f t="shared" si="1"/>
        <v>293.92</v>
      </c>
      <c r="U6" s="73">
        <f t="shared" si="1"/>
        <v>7.06</v>
      </c>
      <c r="V6" s="73">
        <f t="shared" si="1"/>
        <v>1067</v>
      </c>
      <c r="W6" s="73">
        <f t="shared" si="1"/>
        <v>261.75</v>
      </c>
      <c r="X6" s="73">
        <f t="shared" si="1"/>
        <v>4.08</v>
      </c>
      <c r="Y6" s="81">
        <f t="shared" ref="Y6:AH6" si="2">IF(Y7="",NA(),Y7)</f>
        <v>93.4</v>
      </c>
      <c r="Z6" s="81">
        <f t="shared" si="2"/>
        <v>96.35</v>
      </c>
      <c r="AA6" s="81">
        <f t="shared" si="2"/>
        <v>95.99</v>
      </c>
      <c r="AB6" s="81">
        <f t="shared" si="2"/>
        <v>100</v>
      </c>
      <c r="AC6" s="81">
        <f t="shared" si="2"/>
        <v>92.35</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1421.65</v>
      </c>
      <c r="BG6" s="73">
        <f t="shared" si="5"/>
        <v>0</v>
      </c>
      <c r="BH6" s="81">
        <f t="shared" si="5"/>
        <v>1605.39</v>
      </c>
      <c r="BI6" s="81">
        <f t="shared" si="5"/>
        <v>37.31</v>
      </c>
      <c r="BJ6" s="81">
        <f t="shared" si="5"/>
        <v>1449.61</v>
      </c>
      <c r="BK6" s="81">
        <f t="shared" si="5"/>
        <v>416.91</v>
      </c>
      <c r="BL6" s="81">
        <f t="shared" si="5"/>
        <v>392.19</v>
      </c>
      <c r="BM6" s="81">
        <f t="shared" si="5"/>
        <v>413.5</v>
      </c>
      <c r="BN6" s="81">
        <f t="shared" si="5"/>
        <v>407.42</v>
      </c>
      <c r="BO6" s="81">
        <f t="shared" si="5"/>
        <v>386.46</v>
      </c>
      <c r="BP6" s="73" t="str">
        <f>IF(BP7="","",IF(BP7="-","【-】","【"&amp;SUBSTITUTE(TEXT(BP7,"#,##0.00"),"-","△")&amp;"】"))</f>
        <v>【325.02】</v>
      </c>
      <c r="BQ6" s="81">
        <f t="shared" ref="BQ6:BZ6" si="6">IF(BQ7="",NA(),BQ7)</f>
        <v>35.49</v>
      </c>
      <c r="BR6" s="81">
        <f t="shared" si="6"/>
        <v>32.869999999999997</v>
      </c>
      <c r="BS6" s="81">
        <f t="shared" si="6"/>
        <v>34.549999999999997</v>
      </c>
      <c r="BT6" s="81">
        <f t="shared" si="6"/>
        <v>38.07</v>
      </c>
      <c r="BU6" s="81">
        <f t="shared" si="6"/>
        <v>40.28</v>
      </c>
      <c r="BV6" s="81">
        <f t="shared" si="6"/>
        <v>57.93</v>
      </c>
      <c r="BW6" s="81">
        <f t="shared" si="6"/>
        <v>57.03</v>
      </c>
      <c r="BX6" s="81">
        <f t="shared" si="6"/>
        <v>55.84</v>
      </c>
      <c r="BY6" s="81">
        <f t="shared" si="6"/>
        <v>57.08</v>
      </c>
      <c r="BZ6" s="81">
        <f t="shared" si="6"/>
        <v>55.85</v>
      </c>
      <c r="CA6" s="73" t="str">
        <f>IF(CA7="","",IF(CA7="-","【-】","【"&amp;SUBSTITUTE(TEXT(CA7,"#,##0.00"),"-","△")&amp;"】"))</f>
        <v>【60.61】</v>
      </c>
      <c r="CB6" s="81">
        <f t="shared" ref="CB6:CK6" si="7">IF(CB7="",NA(),CB7)</f>
        <v>620.4</v>
      </c>
      <c r="CC6" s="81">
        <f t="shared" si="7"/>
        <v>704.46</v>
      </c>
      <c r="CD6" s="81">
        <f t="shared" si="7"/>
        <v>702.81</v>
      </c>
      <c r="CE6" s="81">
        <f t="shared" si="7"/>
        <v>631.77</v>
      </c>
      <c r="CF6" s="81">
        <f t="shared" si="7"/>
        <v>526.27</v>
      </c>
      <c r="CG6" s="81">
        <f t="shared" si="7"/>
        <v>276.93</v>
      </c>
      <c r="CH6" s="81">
        <f t="shared" si="7"/>
        <v>283.73</v>
      </c>
      <c r="CI6" s="81">
        <f t="shared" si="7"/>
        <v>287.57</v>
      </c>
      <c r="CJ6" s="81">
        <f t="shared" si="7"/>
        <v>286.86</v>
      </c>
      <c r="CK6" s="81">
        <f t="shared" si="7"/>
        <v>287.91000000000003</v>
      </c>
      <c r="CL6" s="73" t="str">
        <f>IF(CL7="","",IF(CL7="-","【-】","【"&amp;SUBSTITUTE(TEXT(CL7,"#,##0.00"),"-","△")&amp;"】"))</f>
        <v>【270.94】</v>
      </c>
      <c r="CM6" s="81">
        <f t="shared" ref="CM6:CV6" si="8">IF(CM7="",NA(),CM7)</f>
        <v>34.39</v>
      </c>
      <c r="CN6" s="81">
        <f t="shared" si="8"/>
        <v>33.54</v>
      </c>
      <c r="CO6" s="81">
        <f t="shared" si="8"/>
        <v>34.229999999999997</v>
      </c>
      <c r="CP6" s="81">
        <f t="shared" si="8"/>
        <v>34.229999999999997</v>
      </c>
      <c r="CQ6" s="81">
        <f t="shared" si="8"/>
        <v>32.4</v>
      </c>
      <c r="CR6" s="81">
        <f t="shared" si="8"/>
        <v>59.08</v>
      </c>
      <c r="CS6" s="81">
        <f t="shared" si="8"/>
        <v>58.25</v>
      </c>
      <c r="CT6" s="81">
        <f t="shared" si="8"/>
        <v>61.55</v>
      </c>
      <c r="CU6" s="81">
        <f t="shared" si="8"/>
        <v>57.22</v>
      </c>
      <c r="CV6" s="81">
        <f t="shared" si="8"/>
        <v>54.93</v>
      </c>
      <c r="CW6" s="73" t="str">
        <f>IF(CW7="","",IF(CW7="-","【-】","【"&amp;SUBSTITUTE(TEXT(CW7,"#,##0.00"),"-","△")&amp;"】"))</f>
        <v>【57.80】</v>
      </c>
      <c r="CX6" s="81">
        <f t="shared" ref="CX6:DG6" si="9">IF(CX7="",NA(),CX7)</f>
        <v>100</v>
      </c>
      <c r="CY6" s="81">
        <f t="shared" si="9"/>
        <v>100</v>
      </c>
      <c r="CZ6" s="81">
        <f t="shared" si="9"/>
        <v>100</v>
      </c>
      <c r="DA6" s="81">
        <f t="shared" si="9"/>
        <v>100</v>
      </c>
      <c r="DB6" s="81">
        <f t="shared" si="9"/>
        <v>100</v>
      </c>
      <c r="DC6" s="81">
        <f t="shared" si="9"/>
        <v>77.12</v>
      </c>
      <c r="DD6" s="81">
        <f t="shared" si="9"/>
        <v>68.150000000000006</v>
      </c>
      <c r="DE6" s="81">
        <f t="shared" si="9"/>
        <v>67.489999999999995</v>
      </c>
      <c r="DF6" s="81">
        <f t="shared" si="9"/>
        <v>67.290000000000006</v>
      </c>
      <c r="DG6" s="81">
        <f t="shared" si="9"/>
        <v>65.569999999999993</v>
      </c>
      <c r="DH6" s="73" t="str">
        <f>IF(DH7="","",IF(DH7="-","【-】","【"&amp;SUBSTITUTE(TEXT(DH7,"#,##0.00"),"-","△")&amp;"】"))</f>
        <v>【78.90】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t="str">
        <f t="shared" ref="EE6:EN6" si="12">IF(EE7="",NA(),EE7)</f>
        <v>-</v>
      </c>
      <c r="EF6" s="81" t="str">
        <f t="shared" si="12"/>
        <v>-</v>
      </c>
      <c r="EG6" s="81" t="str">
        <f t="shared" si="12"/>
        <v>-</v>
      </c>
      <c r="EH6" s="81" t="str">
        <f t="shared" si="12"/>
        <v>-</v>
      </c>
      <c r="EI6" s="81" t="str">
        <f t="shared" si="12"/>
        <v>-</v>
      </c>
      <c r="EJ6" s="81" t="str">
        <f t="shared" si="12"/>
        <v>-</v>
      </c>
      <c r="EK6" s="81" t="str">
        <f t="shared" si="12"/>
        <v>-</v>
      </c>
      <c r="EL6" s="81" t="str">
        <f t="shared" si="12"/>
        <v>-</v>
      </c>
      <c r="EM6" s="81" t="str">
        <f t="shared" si="12"/>
        <v>-</v>
      </c>
      <c r="EN6" s="81" t="str">
        <f t="shared" si="12"/>
        <v>-</v>
      </c>
      <c r="EO6" s="73" t="str">
        <f>IF(EO7="","",IF(EO7="-","【-】","【"&amp;SUBSTITUTE(TEXT(EO7,"#,##0.00"),"-","△")&amp;"】"))</f>
        <v>【-】</v>
      </c>
    </row>
    <row r="7" spans="1:145" s="59" customFormat="1">
      <c r="A7" s="60"/>
      <c r="B7" s="66">
        <v>2018</v>
      </c>
      <c r="C7" s="66">
        <v>74454</v>
      </c>
      <c r="D7" s="66">
        <v>47</v>
      </c>
      <c r="E7" s="66">
        <v>18</v>
      </c>
      <c r="F7" s="66">
        <v>0</v>
      </c>
      <c r="G7" s="66">
        <v>0</v>
      </c>
      <c r="H7" s="66" t="s">
        <v>98</v>
      </c>
      <c r="I7" s="66" t="s">
        <v>99</v>
      </c>
      <c r="J7" s="66" t="s">
        <v>100</v>
      </c>
      <c r="K7" s="66" t="s">
        <v>101</v>
      </c>
      <c r="L7" s="66" t="s">
        <v>63</v>
      </c>
      <c r="M7" s="66" t="s">
        <v>102</v>
      </c>
      <c r="N7" s="74" t="s">
        <v>54</v>
      </c>
      <c r="O7" s="74" t="s">
        <v>103</v>
      </c>
      <c r="P7" s="74">
        <v>52.07</v>
      </c>
      <c r="Q7" s="74">
        <v>100</v>
      </c>
      <c r="R7" s="74">
        <v>3412</v>
      </c>
      <c r="S7" s="74">
        <v>2075</v>
      </c>
      <c r="T7" s="74">
        <v>293.92</v>
      </c>
      <c r="U7" s="74">
        <v>7.06</v>
      </c>
      <c r="V7" s="74">
        <v>1067</v>
      </c>
      <c r="W7" s="74">
        <v>261.75</v>
      </c>
      <c r="X7" s="74">
        <v>4.08</v>
      </c>
      <c r="Y7" s="74">
        <v>93.4</v>
      </c>
      <c r="Z7" s="74">
        <v>96.35</v>
      </c>
      <c r="AA7" s="74">
        <v>95.99</v>
      </c>
      <c r="AB7" s="74">
        <v>100</v>
      </c>
      <c r="AC7" s="74">
        <v>92.35</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1421.65</v>
      </c>
      <c r="BG7" s="74">
        <v>0</v>
      </c>
      <c r="BH7" s="74">
        <v>1605.39</v>
      </c>
      <c r="BI7" s="74">
        <v>37.31</v>
      </c>
      <c r="BJ7" s="74">
        <v>1449.61</v>
      </c>
      <c r="BK7" s="74">
        <v>416.91</v>
      </c>
      <c r="BL7" s="74">
        <v>392.19</v>
      </c>
      <c r="BM7" s="74">
        <v>413.5</v>
      </c>
      <c r="BN7" s="74">
        <v>407.42</v>
      </c>
      <c r="BO7" s="74">
        <v>386.46</v>
      </c>
      <c r="BP7" s="74">
        <v>325.02</v>
      </c>
      <c r="BQ7" s="74">
        <v>35.49</v>
      </c>
      <c r="BR7" s="74">
        <v>32.869999999999997</v>
      </c>
      <c r="BS7" s="74">
        <v>34.549999999999997</v>
      </c>
      <c r="BT7" s="74">
        <v>38.07</v>
      </c>
      <c r="BU7" s="74">
        <v>40.28</v>
      </c>
      <c r="BV7" s="74">
        <v>57.93</v>
      </c>
      <c r="BW7" s="74">
        <v>57.03</v>
      </c>
      <c r="BX7" s="74">
        <v>55.84</v>
      </c>
      <c r="BY7" s="74">
        <v>57.08</v>
      </c>
      <c r="BZ7" s="74">
        <v>55.85</v>
      </c>
      <c r="CA7" s="74">
        <v>60.61</v>
      </c>
      <c r="CB7" s="74">
        <v>620.4</v>
      </c>
      <c r="CC7" s="74">
        <v>704.46</v>
      </c>
      <c r="CD7" s="74">
        <v>702.81</v>
      </c>
      <c r="CE7" s="74">
        <v>631.77</v>
      </c>
      <c r="CF7" s="74">
        <v>526.27</v>
      </c>
      <c r="CG7" s="74">
        <v>276.93</v>
      </c>
      <c r="CH7" s="74">
        <v>283.73</v>
      </c>
      <c r="CI7" s="74">
        <v>287.57</v>
      </c>
      <c r="CJ7" s="74">
        <v>286.86</v>
      </c>
      <c r="CK7" s="74">
        <v>287.91000000000003</v>
      </c>
      <c r="CL7" s="74">
        <v>270.94</v>
      </c>
      <c r="CM7" s="74">
        <v>34.39</v>
      </c>
      <c r="CN7" s="74">
        <v>33.54</v>
      </c>
      <c r="CO7" s="74">
        <v>34.229999999999997</v>
      </c>
      <c r="CP7" s="74">
        <v>34.229999999999997</v>
      </c>
      <c r="CQ7" s="74">
        <v>32.4</v>
      </c>
      <c r="CR7" s="74">
        <v>59.08</v>
      </c>
      <c r="CS7" s="74">
        <v>58.25</v>
      </c>
      <c r="CT7" s="74">
        <v>61.55</v>
      </c>
      <c r="CU7" s="74">
        <v>57.22</v>
      </c>
      <c r="CV7" s="74">
        <v>54.93</v>
      </c>
      <c r="CW7" s="74">
        <v>57.8</v>
      </c>
      <c r="CX7" s="74">
        <v>100</v>
      </c>
      <c r="CY7" s="74">
        <v>100</v>
      </c>
      <c r="CZ7" s="74">
        <v>100</v>
      </c>
      <c r="DA7" s="74">
        <v>100</v>
      </c>
      <c r="DB7" s="74">
        <v>100</v>
      </c>
      <c r="DC7" s="74">
        <v>77.12</v>
      </c>
      <c r="DD7" s="74">
        <v>68.150000000000006</v>
      </c>
      <c r="DE7" s="74">
        <v>67.489999999999995</v>
      </c>
      <c r="DF7" s="74">
        <v>67.290000000000006</v>
      </c>
      <c r="DG7" s="74">
        <v>65.569999999999993</v>
      </c>
      <c r="DH7" s="74">
        <v>78.900000000000006</v>
      </c>
      <c r="DI7" s="74"/>
      <c r="DJ7" s="74"/>
      <c r="DK7" s="74"/>
      <c r="DL7" s="74"/>
      <c r="DM7" s="74"/>
      <c r="DN7" s="74"/>
      <c r="DO7" s="74"/>
      <c r="DP7" s="74"/>
      <c r="DQ7" s="74"/>
      <c r="DR7" s="74"/>
      <c r="DS7" s="74"/>
      <c r="DT7" s="74"/>
      <c r="DU7" s="74"/>
      <c r="DV7" s="74"/>
      <c r="DW7" s="74"/>
      <c r="DX7" s="74"/>
      <c r="DY7" s="74"/>
      <c r="DZ7" s="74"/>
      <c r="EA7" s="74"/>
      <c r="EB7" s="74"/>
      <c r="EC7" s="74"/>
      <c r="ED7" s="74"/>
      <c r="EE7" s="74" t="s">
        <v>54</v>
      </c>
      <c r="EF7" s="74" t="s">
        <v>54</v>
      </c>
      <c r="EG7" s="74" t="s">
        <v>54</v>
      </c>
      <c r="EH7" s="74" t="s">
        <v>54</v>
      </c>
      <c r="EI7" s="74" t="s">
        <v>54</v>
      </c>
      <c r="EJ7" s="74" t="s">
        <v>54</v>
      </c>
      <c r="EK7" s="74" t="s">
        <v>54</v>
      </c>
      <c r="EL7" s="74" t="s">
        <v>54</v>
      </c>
      <c r="EM7" s="74" t="s">
        <v>54</v>
      </c>
      <c r="EN7" s="74" t="s">
        <v>54</v>
      </c>
      <c r="EO7" s="74" t="s">
        <v>54</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2020-02-03T08:07:28Z</vt:filetime>
  </property>
</Properties>
</file>