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MASV07\fileSV\2019年度\環境水道課\業務係\403_企業会計の調査に関する事項\02_経営比較分析\20200114_05_Ｒ01年調査（H30年度分）\02 作成\"/>
    </mc:Choice>
  </mc:AlternateContent>
  <xr:revisionPtr revIDLastSave="0" documentId="13_ncr:1_{6D2F4A5C-26CE-4057-A654-0CA88E4D8E0D}" xr6:coauthVersionLast="43" xr6:coauthVersionMax="43" xr10:uidLastSave="{00000000-0000-0000-0000-000000000000}"/>
  <workbookProtection workbookAlgorithmName="SHA-512" workbookHashValue="YRlVIUrgBtIpXHWPpFydVUxEA02vKozKLShHID0sTS0gjb7xVRUb8pIrSk5dWRNjqbkA7cNNiePB1eUua5l7DQ==" workbookSaltValue="gxFG6m7W2jcD+Irbzu6VE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W8" i="4"/>
  <c r="P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<sst xmlns="http://schemas.openxmlformats.org/spreadsheetml/2006/main" count="228" uniqueCount="112">
  <si>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</si>
  <si>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</si>
  <si>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</si>
  <si>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</si>
  <si>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</si>
  <si>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</si>
  <si>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</si>
  <si>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</si>
  <si>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</si>
  <si>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</si>
  <si>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</si>
  <si>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</si>
  <si>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</si>
  <si>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</si>
  <si>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</si>
  <si>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</si>
  <si>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</si>
  <si>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</si>
  <si>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</si>
  <si>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</si>
  <si>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</si>
  <si>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</si>
  <si>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</si>
  <si>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</si>
  <si>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</si>
  <si>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</si>
  <si>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</si>
  <si>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</si>
  <si>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</si>
  <si>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</si>
  <si>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</si>
  <si>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</si>
  <si>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</si>
  <si>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</si>
  <si>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</si>
  <si>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</si>
  <si>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</si>
  <si>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</si>
  <si>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</si>
  <si>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</si>
  <si>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</si>
  <si>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</si>
  <si>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</si>
  <si>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</si>
  <si>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</si>
  <si>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</si>
  <si>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</si>
  <si>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</si>
  <si>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</si>
  <si>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</si>
  <si>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</si>
  <si>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</si>
  <si>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</si>
  <si>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</si>
  <si>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</si>
  <si>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</si>
  <si>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</si>
  <si>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</si>
  <si>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</si>
  <si>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</si>
  <si>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</si>
  <si>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</si>
  <si>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</si>
  <si>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</si>
  <si>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</si>
  <si>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</si>
  <si>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</si>
  <si>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</si>
  <si>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</si>
  <si>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</si>
  <si>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</si>
  <si>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</si>
  <si>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</si>
  <si>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</si>
  <si>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</si>
  <si>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</si>
  <si>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</si>
  <si>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</si>
  <si>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</si>
  <si>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</si>
  <si>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</si>
  <si>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</si>
  <si>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</si>
  <si>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</si>
  <si>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</si>
  <si>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</si>
  <si>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</si>
  <si>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</si>
  <si>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</si>
  <si>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</si>
  <si>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</si>
  <si>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</si>
  <si>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</si>
  <si>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</si>
  <si>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</si>
  <si>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</si>
  <si>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</si>
  <si>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</si>
  <si>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</si>
  <si>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</si>
  <si>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</si>
  <si>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</si>
  <si>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</si>
  <si>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</si>
  <si>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</si>
  <si>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</si>
  <si>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</si>
  <si>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</si>
  <si>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</si>
  <si>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</si>
  <si>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供用開始後、18年が経過していますが、管渠の老朽化は、みられません。</t>
    <phoneticPr fontId="4"/>
  </si>
  <si>
    <t xml:space="preserve">　『①収益的収支比率』を見ると、単年度収支で黒字となっているものの、『⑤経費回収率』が100％を下回り、『⑥汚水処理原価』が大幅に増加しました。
　主に人口減少に伴う使用料収入の減少と施設管理委託料の増加によるものであり、今後とも汚水処理原価は高い水準を示すと考えられます。
　『⑧水洗化率』は増加したものの、使用料収入は減少傾向にあることから、安定した経営を行うためにも、使用料の見直しや更なる経費削減などの経営改善に努める必要があります。
</t>
    <rPh sb="62" eb="64">
      <t>オオハバ</t>
    </rPh>
    <rPh sb="83" eb="86">
      <t>シヨウリョウ</t>
    </rPh>
    <rPh sb="86" eb="88">
      <t>シュウニュウ</t>
    </rPh>
    <rPh sb="92" eb="94">
      <t>シセツ</t>
    </rPh>
    <rPh sb="94" eb="96">
      <t>カンリ</t>
    </rPh>
    <rPh sb="96" eb="99">
      <t>イタクリョウ</t>
    </rPh>
    <rPh sb="100" eb="102">
      <t>ゾウカ</t>
    </rPh>
    <rPh sb="142" eb="145">
      <t>スイセンカ</t>
    </rPh>
    <rPh sb="145" eb="146">
      <t>リツ</t>
    </rPh>
    <rPh sb="148" eb="150">
      <t>ゾウカ</t>
    </rPh>
    <rPh sb="156" eb="159">
      <t>シヨウリョウ</t>
    </rPh>
    <rPh sb="159" eb="161">
      <t>シュウニュウ</t>
    </rPh>
    <rPh sb="174" eb="176">
      <t>アンテイ</t>
    </rPh>
    <rPh sb="178" eb="180">
      <t>ケイエイ</t>
    </rPh>
    <rPh sb="181" eb="1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</si>
</sst>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0.31</c:v>
                </c:pt>
                <c:pt idx="2" formatCode="#,##0.00;&quot;△&quot;#,##0.00">
                  <c:v>0</c:v>
                </c:pt>
                <c:pt idx="3" formatCode="#,##0.00;&quot;△&quot;#,##0.00">
                  <c:v>0</c:v>
                </c:pt>
                <c:pt idx="4">
                  <c:v>0.55000000000000004</c:v>
                </c:pt>
              </c:numCache>
            </c:numRef>
          </c:val>
          <c:extLst>
            <c:ext xmlns:c16="http://schemas.microsoft.com/office/drawing/2014/chart" uri="{C3380CC4-5D6E-409C-BE32-E72D297353CC}">
              <c16:uniqueId val="{00000000-B848-436F-917E-1F4808CBCE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B848-436F-917E-1F4808CBCE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41.55</c:v>
                </c:pt>
                <c:pt idx="1">
                  <c:v>40.909999999999997</c:v>
                </c:pt>
                <c:pt idx="2">
                  <c:v>39.18</c:v>
                </c:pt>
                <c:pt idx="3">
                  <c:v>41.64</c:v>
                </c:pt>
                <c:pt idx="4">
                  <c:v>38.549999999999997</c:v>
                </c:pt>
              </c:numCache>
            </c:numRef>
          </c:val>
          <c:extLst>
            <c:ext xmlns:c16="http://schemas.microsoft.com/office/drawing/2014/chart" uri="{C3380CC4-5D6E-409C-BE32-E72D297353CC}">
              <c16:uniqueId val="{00000000-BB1B-4235-9F33-AA741D0A599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BB1B-4235-9F33-AA741D0A599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82.86</c:v>
                </c:pt>
                <c:pt idx="1">
                  <c:v>82.6</c:v>
                </c:pt>
                <c:pt idx="2">
                  <c:v>81.77</c:v>
                </c:pt>
                <c:pt idx="3">
                  <c:v>80.239999999999995</c:v>
                </c:pt>
                <c:pt idx="4">
                  <c:v>83.86</c:v>
                </c:pt>
              </c:numCache>
            </c:numRef>
          </c:val>
          <c:extLst>
            <c:ext xmlns:c16="http://schemas.microsoft.com/office/drawing/2014/chart" uri="{C3380CC4-5D6E-409C-BE32-E72D297353CC}">
              <c16:uniqueId val="{00000000-87C3-4F44-A688-1042DBF0D80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87C3-4F44-A688-1042DBF0D80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103.33</c:v>
                </c:pt>
                <c:pt idx="1">
                  <c:v>100.13</c:v>
                </c:pt>
                <c:pt idx="2">
                  <c:v>102.44</c:v>
                </c:pt>
                <c:pt idx="3">
                  <c:v>110.88</c:v>
                </c:pt>
                <c:pt idx="4">
                  <c:v>120.82</c:v>
                </c:pt>
              </c:numCache>
            </c:numRef>
          </c:val>
          <c:extLst>
            <c:ext xmlns:c16="http://schemas.microsoft.com/office/drawing/2014/chart" uri="{C3380CC4-5D6E-409C-BE32-E72D297353CC}">
              <c16:uniqueId val="{00000000-D833-444D-90F7-F94D66044A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33-444D-90F7-F94D66044A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71-4C5B-9670-9A1A1A7A6FD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71-4C5B-9670-9A1A1A7A6FD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0-478E-A6B4-6A79869356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0-478E-A6B4-6A79869356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F6-42C7-9264-B99729E768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F6-42C7-9264-B99729E768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AB-4DD4-8377-423106F13F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AB-4DD4-8377-423106F13F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296.49</c:v>
                </c:pt>
                <c:pt idx="1">
                  <c:v>49.2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54E-436E-B87B-A3180BE7297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54E-436E-B87B-A3180BE7297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96.91</c:v>
                </c:pt>
                <c:pt idx="1">
                  <c:v>97.78</c:v>
                </c:pt>
                <c:pt idx="2">
                  <c:v>106.16</c:v>
                </c:pt>
                <c:pt idx="3">
                  <c:v>100</c:v>
                </c:pt>
                <c:pt idx="4">
                  <c:v>51.82</c:v>
                </c:pt>
              </c:numCache>
            </c:numRef>
          </c:val>
          <c:extLst>
            <c:ext xmlns:c16="http://schemas.microsoft.com/office/drawing/2014/chart" uri="{C3380CC4-5D6E-409C-BE32-E72D297353CC}">
              <c16:uniqueId val="{00000000-E4F1-4E10-8062-8DEFE28E14B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E4F1-4E10-8062-8DEFE28E14B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205.09</c:v>
                </c:pt>
                <c:pt idx="1">
                  <c:v>204.83</c:v>
                </c:pt>
                <c:pt idx="2">
                  <c:v>207.24</c:v>
                </c:pt>
                <c:pt idx="3">
                  <c:v>225.81</c:v>
                </c:pt>
                <c:pt idx="4">
                  <c:v>435.07</c:v>
                </c:pt>
              </c:numCache>
            </c:numRef>
          </c:val>
          <c:extLst>
            <c:ext xmlns:c16="http://schemas.microsoft.com/office/drawing/2014/chart" uri="{C3380CC4-5D6E-409C-BE32-E72D297353CC}">
              <c16:uniqueId val="{00000000-6298-46C6-AD63-FB57FCF590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6298-46C6-AD63-FB57FCF590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南会津町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15679</v>
      </c>
      <c r="AM8" s="50"/>
      <c r="AN8" s="50"/>
      <c r="AO8" s="50"/>
      <c r="AP8" s="50"/>
      <c r="AQ8" s="50"/>
      <c r="AR8" s="50"/>
      <c r="AS8" s="50"/>
      <c r="AT8" s="45">
        <f>データ!T6</f>
        <v>886.47</v>
      </c>
      <c r="AU8" s="45"/>
      <c r="AV8" s="45"/>
      <c r="AW8" s="45"/>
      <c r="AX8" s="45"/>
      <c r="AY8" s="45"/>
      <c r="AZ8" s="45"/>
      <c r="BA8" s="45"/>
      <c r="BB8" s="45">
        <f>データ!U6</f>
        <v>17.690000000000001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12.59</v>
      </c>
      <c r="Q10" s="45"/>
      <c r="R10" s="45"/>
      <c r="S10" s="45"/>
      <c r="T10" s="45"/>
      <c r="U10" s="45"/>
      <c r="V10" s="45"/>
      <c r="W10" s="45">
        <f>データ!Q6</f>
        <v>108.2</v>
      </c>
      <c r="X10" s="45"/>
      <c r="Y10" s="45"/>
      <c r="Z10" s="45"/>
      <c r="AA10" s="45"/>
      <c r="AB10" s="45"/>
      <c r="AC10" s="45"/>
      <c r="AD10" s="50">
        <f>データ!R6</f>
        <v>4180</v>
      </c>
      <c r="AE10" s="50"/>
      <c r="AF10" s="50"/>
      <c r="AG10" s="50"/>
      <c r="AH10" s="50"/>
      <c r="AI10" s="50"/>
      <c r="AJ10" s="50"/>
      <c r="AK10" s="2"/>
      <c r="AL10" s="50">
        <f>データ!V6</f>
        <v>1952</v>
      </c>
      <c r="AM10" s="50"/>
      <c r="AN10" s="50"/>
      <c r="AO10" s="50"/>
      <c r="AP10" s="50"/>
      <c r="AQ10" s="50"/>
      <c r="AR10" s="50"/>
      <c r="AS10" s="50"/>
      <c r="AT10" s="45">
        <f>データ!W6</f>
        <v>1.04</v>
      </c>
      <c r="AU10" s="45"/>
      <c r="AV10" s="45"/>
      <c r="AW10" s="45"/>
      <c r="AX10" s="45"/>
      <c r="AY10" s="45"/>
      <c r="AZ10" s="45"/>
      <c r="BA10" s="45"/>
      <c r="BB10" s="45">
        <f>データ!X6</f>
        <v>1876.92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moH8YDGWQiZQGSqzbeqY84psTx0Rvzau8wHRrr2eczFfbO+VkOSscnMWbKTXLe0brOrQTmcg3KwKAZCndz/kFA==" saltValue="SyCxdbetbhbxnw1B9p13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73687</v>
      </c>
      <c r="D6" s="33">
        <f t="shared" si="3"/>
        <v>47</v>
      </c>
      <c r="E6" s="33">
        <f t="shared" si="3"/>
        <v>17</v>
      </c>
      <c r="F6" s="33">
        <f t="shared" si="3"/>
        <v>4</v>
      </c>
      <c r="G6" s="33">
        <f t="shared" si="3"/>
        <v>0</v>
      </c>
      <c r="H6" s="33" t="str">
        <f t="shared" si="3"/>
        <v>福島県　南会津町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12.59</v>
      </c>
      <c r="Q6" s="34">
        <f t="shared" si="3"/>
        <v>108.2</v>
      </c>
      <c r="R6" s="34">
        <f t="shared" si="3"/>
        <v>4180</v>
      </c>
      <c r="S6" s="34">
        <f t="shared" si="3"/>
        <v>15679</v>
      </c>
      <c r="T6" s="34">
        <f t="shared" si="3"/>
        <v>886.47</v>
      </c>
      <c r="U6" s="34">
        <f t="shared" si="3"/>
        <v>17.690000000000001</v>
      </c>
      <c r="V6" s="34">
        <f t="shared" si="3"/>
        <v>1952</v>
      </c>
      <c r="W6" s="34">
        <f t="shared" si="3"/>
        <v>1.04</v>
      </c>
      <c r="X6" s="34">
        <f t="shared" si="3"/>
        <v>1876.92</v>
      </c>
      <c r="Y6" s="35">
        <f>IF(Y7="",NA(),Y7)</f>
        <v>103.33</v>
      </c>
      <c r="Z6" s="35">
        <f t="shared" ref="Z6:AH6" si="4">IF(Z7="",NA(),Z7)</f>
        <v>100.13</v>
      </c>
      <c r="AA6" s="35">
        <f t="shared" si="4"/>
        <v>102.44</v>
      </c>
      <c r="AB6" s="35">
        <f t="shared" si="4"/>
        <v>110.88</v>
      </c>
      <c r="AC6" s="35">
        <f t="shared" si="4"/>
        <v>120.82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296.49</v>
      </c>
      <c r="BG6" s="35">
        <f t="shared" ref="BG6:BO6" si="7">IF(BG7="",NA(),BG7)</f>
        <v>49.2</v>
      </c>
      <c r="BH6" s="34">
        <f t="shared" si="7"/>
        <v>0</v>
      </c>
      <c r="BI6" s="34">
        <f t="shared" si="7"/>
        <v>0</v>
      </c>
      <c r="BJ6" s="34">
        <f t="shared" si="7"/>
        <v>0</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96.91</v>
      </c>
      <c r="BR6" s="35">
        <f t="shared" ref="BR6:BZ6" si="8">IF(BR7="",NA(),BR7)</f>
        <v>97.78</v>
      </c>
      <c r="BS6" s="35">
        <f t="shared" si="8"/>
        <v>106.16</v>
      </c>
      <c r="BT6" s="35">
        <f t="shared" si="8"/>
        <v>100</v>
      </c>
      <c r="BU6" s="35">
        <f t="shared" si="8"/>
        <v>51.82</v>
      </c>
      <c r="BV6" s="35">
        <f t="shared" si="8"/>
        <v>50.54</v>
      </c>
      <c r="BW6" s="35">
        <f t="shared" si="8"/>
        <v>66.22</v>
      </c>
      <c r="BX6" s="35">
        <f t="shared" si="8"/>
        <v>69.87</v>
      </c>
      <c r="BY6" s="35">
        <f t="shared" si="8"/>
        <v>74.3</v>
      </c>
      <c r="BZ6" s="35">
        <f t="shared" si="8"/>
        <v>72.260000000000005</v>
      </c>
      <c r="CA6" s="34" t="str">
        <f>IF(CA7="","",IF(CA7="-","【-】","【"&amp;SUBSTITUTE(TEXT(CA7,"#,##0.00"),"-","△")&amp;"】"))</f>
        <v>【74.48】</v>
      </c>
      <c r="CB6" s="35">
        <f>IF(CB7="",NA(),CB7)</f>
        <v>205.09</v>
      </c>
      <c r="CC6" s="35">
        <f t="shared" ref="CC6:CK6" si="9">IF(CC7="",NA(),CC7)</f>
        <v>204.83</v>
      </c>
      <c r="CD6" s="35">
        <f t="shared" si="9"/>
        <v>207.24</v>
      </c>
      <c r="CE6" s="35">
        <f t="shared" si="9"/>
        <v>225.81</v>
      </c>
      <c r="CF6" s="35">
        <f t="shared" si="9"/>
        <v>435.07</v>
      </c>
      <c r="CG6" s="35">
        <f t="shared" si="9"/>
        <v>320.36</v>
      </c>
      <c r="CH6" s="35">
        <f t="shared" si="9"/>
        <v>246.72</v>
      </c>
      <c r="CI6" s="35">
        <f t="shared" si="9"/>
        <v>234.96</v>
      </c>
      <c r="CJ6" s="35">
        <f t="shared" si="9"/>
        <v>221.81</v>
      </c>
      <c r="CK6" s="35">
        <f t="shared" si="9"/>
        <v>230.02</v>
      </c>
      <c r="CL6" s="34" t="str">
        <f>IF(CL7="","",IF(CL7="-","【-】","【"&amp;SUBSTITUTE(TEXT(CL7,"#,##0.00"),"-","△")&amp;"】"))</f>
        <v>【219.46】</v>
      </c>
      <c r="CM6" s="35">
        <f>IF(CM7="",NA(),CM7)</f>
        <v>41.55</v>
      </c>
      <c r="CN6" s="35">
        <f t="shared" ref="CN6:CV6" si="10">IF(CN7="",NA(),CN7)</f>
        <v>40.909999999999997</v>
      </c>
      <c r="CO6" s="35">
        <f t="shared" si="10"/>
        <v>39.18</v>
      </c>
      <c r="CP6" s="35">
        <f t="shared" si="10"/>
        <v>41.64</v>
      </c>
      <c r="CQ6" s="35">
        <f t="shared" si="10"/>
        <v>38.549999999999997</v>
      </c>
      <c r="CR6" s="35">
        <f t="shared" si="10"/>
        <v>34.74</v>
      </c>
      <c r="CS6" s="35">
        <f t="shared" si="10"/>
        <v>41.35</v>
      </c>
      <c r="CT6" s="35">
        <f t="shared" si="10"/>
        <v>42.9</v>
      </c>
      <c r="CU6" s="35">
        <f t="shared" si="10"/>
        <v>43.36</v>
      </c>
      <c r="CV6" s="35">
        <f t="shared" si="10"/>
        <v>42.56</v>
      </c>
      <c r="CW6" s="34" t="str">
        <f>IF(CW7="","",IF(CW7="-","【-】","【"&amp;SUBSTITUTE(TEXT(CW7,"#,##0.00"),"-","△")&amp;"】"))</f>
        <v>【42.82】</v>
      </c>
      <c r="CX6" s="35">
        <f>IF(CX7="",NA(),CX7)</f>
        <v>82.86</v>
      </c>
      <c r="CY6" s="35">
        <f t="shared" ref="CY6:DG6" si="11">IF(CY7="",NA(),CY7)</f>
        <v>82.6</v>
      </c>
      <c r="CZ6" s="35">
        <f t="shared" si="11"/>
        <v>81.77</v>
      </c>
      <c r="DA6" s="35">
        <f t="shared" si="11"/>
        <v>80.239999999999995</v>
      </c>
      <c r="DB6" s="35">
        <f t="shared" si="11"/>
        <v>83.86</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0.31</v>
      </c>
      <c r="EG6" s="34">
        <f t="shared" si="14"/>
        <v>0</v>
      </c>
      <c r="EH6" s="34">
        <f t="shared" si="14"/>
        <v>0</v>
      </c>
      <c r="EI6" s="35">
        <f t="shared" si="14"/>
        <v>0.55000000000000004</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73687</v>
      </c>
      <c r="D7" s="37">
        <v>47</v>
      </c>
      <c r="E7" s="37">
        <v>17</v>
      </c>
      <c r="F7" s="37">
        <v>4</v>
      </c>
      <c r="G7" s="37">
        <v>0</v>
      </c>
      <c r="H7" s="37" t="s">
        <v>96</v>
      </c>
      <c r="I7" s="37" t="s">
        <v>97</v>
      </c>
      <c r="J7" s="37" t="s">
        <v>98</v>
      </c>
      <c r="K7" s="37" t="s">
        <v>99</v>
      </c>
      <c r="L7" s="37" t="s">
        <v>100</v>
      </c>
      <c r="M7" s="37" t="s">
        <v>101</v>
      </c>
      <c r="N7" s="38" t="s">
        <v>102</v>
      </c>
      <c r="O7" s="38" t="s">
        <v>103</v>
      </c>
      <c r="P7" s="38">
        <v>12.59</v>
      </c>
      <c r="Q7" s="38">
        <v>108.2</v>
      </c>
      <c r="R7" s="38">
        <v>4180</v>
      </c>
      <c r="S7" s="38">
        <v>15679</v>
      </c>
      <c r="T7" s="38">
        <v>886.47</v>
      </c>
      <c r="U7" s="38">
        <v>17.690000000000001</v>
      </c>
      <c r="V7" s="38">
        <v>1952</v>
      </c>
      <c r="W7" s="38">
        <v>1.04</v>
      </c>
      <c r="X7" s="38">
        <v>1876.92</v>
      </c>
      <c r="Y7" s="38">
        <v>103.33</v>
      </c>
      <c r="Z7" s="38">
        <v>100.13</v>
      </c>
      <c r="AA7" s="38">
        <v>102.44</v>
      </c>
      <c r="AB7" s="38">
        <v>110.88</v>
      </c>
      <c r="AC7" s="38">
        <v>120.82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296.49</v>
      </c>
      <c r="BG7" s="38">
        <v>49.2</v>
      </c>
      <c r="BH7" s="38">
        <v>0</v>
      </c>
      <c r="BI7" s="38">
        <v>0</v>
      </c>
      <c r="BJ7" s="38">
        <v>0</v>
      </c>
      <c r="BK7" s="38">
        <v>1671.86</v>
      </c>
      <c r="BL7" s="38">
        <v>1434.89</v>
      </c>
      <c r="BM7" s="38">
        <v>1298.9100000000001</v>
      </c>
      <c r="BN7" s="38">
        <v>1243.71</v>
      </c>
      <c r="BO7" s="38">
        <v>1194.1500000000001</v>
      </c>
      <c r="BP7" s="38">
        <v>1209.4000000000001</v>
      </c>
      <c r="BQ7" s="38">
        <v>96.91</v>
      </c>
      <c r="BR7" s="38">
        <v>97.78</v>
      </c>
      <c r="BS7" s="38">
        <v>106.16</v>
      </c>
      <c r="BT7" s="38">
        <v>100</v>
      </c>
      <c r="BU7" s="38">
        <v>51.82</v>
      </c>
      <c r="BV7" s="38">
        <v>50.54</v>
      </c>
      <c r="BW7" s="38">
        <v>66.22</v>
      </c>
      <c r="BX7" s="38">
        <v>69.87</v>
      </c>
      <c r="BY7" s="38">
        <v>74.3</v>
      </c>
      <c r="BZ7" s="38">
        <v>72.260000000000005</v>
      </c>
      <c r="CA7" s="38">
        <v>74.48</v>
      </c>
      <c r="CB7" s="38">
        <v>205.09</v>
      </c>
      <c r="CC7" s="38">
        <v>204.83</v>
      </c>
      <c r="CD7" s="38">
        <v>207.24</v>
      </c>
      <c r="CE7" s="38">
        <v>225.81</v>
      </c>
      <c r="CF7" s="38">
        <v>435.07</v>
      </c>
      <c r="CG7" s="38">
        <v>320.36</v>
      </c>
      <c r="CH7" s="38">
        <v>246.72</v>
      </c>
      <c r="CI7" s="38">
        <v>234.96</v>
      </c>
      <c r="CJ7" s="38">
        <v>221.81</v>
      </c>
      <c r="CK7" s="38">
        <v>230.02</v>
      </c>
      <c r="CL7" s="38">
        <v>219.46</v>
      </c>
      <c r="CM7" s="38">
        <v>41.55</v>
      </c>
      <c r="CN7" s="38">
        <v>40.909999999999997</v>
      </c>
      <c r="CO7" s="38">
        <v>39.18</v>
      </c>
      <c r="CP7" s="38">
        <v>41.64</v>
      </c>
      <c r="CQ7" s="38">
        <v>38.549999999999997</v>
      </c>
      <c r="CR7" s="38">
        <v>34.74</v>
      </c>
      <c r="CS7" s="38">
        <v>41.35</v>
      </c>
      <c r="CT7" s="38">
        <v>42.9</v>
      </c>
      <c r="CU7" s="38">
        <v>43.36</v>
      </c>
      <c r="CV7" s="38">
        <v>42.56</v>
      </c>
      <c r="CW7" s="38">
        <v>42.82</v>
      </c>
      <c r="CX7" s="38">
        <v>82.86</v>
      </c>
      <c r="CY7" s="38">
        <v>82.6</v>
      </c>
      <c r="CZ7" s="38">
        <v>81.77</v>
      </c>
      <c r="DA7" s="38">
        <v>80.239999999999995</v>
      </c>
      <c r="DB7" s="38">
        <v>83.86</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0.31</v>
      </c>
      <c r="EG7" s="38">
        <v>0</v>
      </c>
      <c r="EH7" s="38">
        <v>0</v>
      </c>
      <c r="EI7" s="38">
        <v>0.55000000000000004</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