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koori0086\Desktop\"/>
    </mc:Choice>
  </mc:AlternateContent>
  <xr:revisionPtr revIDLastSave="0" documentId="8_{40FD44E4-9308-4802-87D0-26BA51D2428E}" xr6:coauthVersionLast="43" xr6:coauthVersionMax="43" xr10:uidLastSave="{00000000-0000-0000-0000-000000000000}"/>
  <workbookProtection workbookAlgorithmName="SHA-512" workbookHashValue="G/OwBYuTB2RNWMlVKkaXCpAyamxmYChUGdyJeJSrTZBrCMqKdke3/bvtxvc7DQZgTAAVs6Xr96DABzB0spSdYA==" workbookSaltValue="/3o6AhsGYrqdh0RX5Ezjvw==" workbookSpinCount="100000" lockStructure="1"/>
  <bookViews>
    <workbookView xWindow="-120" yWindow="-120" windowWidth="20730" windowHeight="11160" xr2:uid="{00000000-000D-0000-FFFF-FFFF00000000}"/>
  </bookViews>
  <sheets>
    <sheet name="法非適用_下水道事業" sheetId="4" r:id="rId1"/>
    <sheet name="データ" sheetId="5" state="hidden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AD10" i="4" s="1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AT10" i="4"/>
  <c r="AL10" i="4"/>
  <c r="P10" i="4"/>
  <c r="I10" i="4"/>
  <c r="B10" i="4"/>
  <c r="AT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<sst xmlns="http://schemas.openxmlformats.org/spreadsheetml/2006/main" count="233" uniqueCount="114">
  <si>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</si>
  <si>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</si>
  <si>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</si>
  <si>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</si>
  <si>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</si>
  <si>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</si>
  <si>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</si>
  <si>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</si>
  <si>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</si>
  <si>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</si>
  <si>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</si>
  <si>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</si>
  <si>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</si>
  <si>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</si>
  <si>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</si>
  <si>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</si>
  <si>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</si>
  <si>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</si>
  <si>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</si>
  <si>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</si>
  <si>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</si>
  <si>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</si>
  <si>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</si>
  <si>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</si>
  <si>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</si>
  <si>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</si>
  <si>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</si>
  <si>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</si>
  <si>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</si>
  <si>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</si>
  <si>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</si>
  <si>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</si>
  <si>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</si>
  <si>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</si>
  <si>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</si>
  <si>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</si>
  <si>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</si>
  <si>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</si>
  <si>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</si>
  <si>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</si>
  <si>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</si>
  <si>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</si>
  <si>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</si>
  <si>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</si>
  <si>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</si>
  <si>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</si>
  <si>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</si>
  <si>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</si>
  <si>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</si>
  <si>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</si>
  <si>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</si>
  <si>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</si>
  <si>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</si>
  <si>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</si>
  <si>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</si>
  <si>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</si>
  <si>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</si>
  <si>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</si>
  <si>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</si>
  <si>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</si>
  <si>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</si>
  <si>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</si>
  <si>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</si>
  <si>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</si>
  <si>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</si>
  <si>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</si>
  <si>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</si>
  <si>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</si>
  <si>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</si>
  <si>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</si>
  <si>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</si>
  <si>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</si>
  <si>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</si>
  <si>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</si>
  <si>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</si>
  <si>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</si>
  <si>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</si>
  <si>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</si>
  <si>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</si>
  <si>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</si>
  <si>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</si>
  <si>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</si>
  <si>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</si>
  <si>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</si>
  <si>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</si>
  <si>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</si>
  <si>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</si>
  <si>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</si>
  <si>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</si>
  <si>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</si>
  <si>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</si>
  <si>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</si>
  <si>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</si>
  <si>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</si>
  <si>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</si>
  <si>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</si>
  <si>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</si>
  <si>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</si>
  <si>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桑折町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</si>
  <si>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</si>
  <si>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</si>
  <si>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</si>
  <si>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</si>
  <si>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</si>
  <si>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</si>
  <si>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</si>
  <si>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</si>
  <si>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</si>
  <si>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</si>
  <si>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</si>
  <si>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</si>
  <si>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当町における下水道事業は、下水道使用料で賄えない不足分について、一般会計からの繰入金で補いながら経営しているところです。
【健全性】
①収益的収支比率は、年々上昇傾向にあります。引き続き100％以上を目指し、経営改善に向けた取組みをを行っていく必要があります。
④企業債残高対事業規模比率は、事業認可区域全域の整備が終了したことにより、年々減少傾向にあります。平成30年度は類似団体平均値を大幅に下回りました。
【効率性】
⑤⑥経費回収率および汚水処理原価は、類似団体平均値を上回っております。引き続き接続率向上の取組みを行い、使用料収入の確保に努める必要があります。
⑧水洗化率は、類似団体平均値を上回っておりますが、横ばいの状況が続いております。下水道接続へのより一層の普及促進活動を行い、率向上に向けた取組みを行っていく必要があります。</t>
    <rPh sb="7" eb="8">
      <t>シタ</t>
    </rPh>
    <rPh sb="70" eb="73">
      <t>シュウエキテキ</t>
    </rPh>
    <rPh sb="73" eb="75">
      <t>シュウシ</t>
    </rPh>
    <rPh sb="75" eb="77">
      <t>ヒリツ</t>
    </rPh>
    <rPh sb="79" eb="81">
      <t>ネンネン</t>
    </rPh>
    <rPh sb="81" eb="83">
      <t>ジョウショウ</t>
    </rPh>
    <rPh sb="83" eb="85">
      <t>ケイコウ</t>
    </rPh>
    <rPh sb="91" eb="92">
      <t>ヒ</t>
    </rPh>
    <rPh sb="93" eb="94">
      <t>ツヅ</t>
    </rPh>
    <rPh sb="99" eb="101">
      <t>イジョウ</t>
    </rPh>
    <rPh sb="102" eb="104">
      <t>メザ</t>
    </rPh>
    <rPh sb="106" eb="108">
      <t>ケイエイ</t>
    </rPh>
    <rPh sb="108" eb="110">
      <t>カイゼン</t>
    </rPh>
    <rPh sb="111" eb="112">
      <t>ム</t>
    </rPh>
    <rPh sb="114" eb="116">
      <t>トリク</t>
    </rPh>
    <rPh sb="119" eb="120">
      <t>オコナ</t>
    </rPh>
    <rPh sb="124" eb="126">
      <t>ヒツヨウ</t>
    </rPh>
    <rPh sb="140" eb="142">
      <t>ジギョウ</t>
    </rPh>
    <rPh sb="142" eb="144">
      <t>キボ</t>
    </rPh>
    <rPh sb="148" eb="150">
      <t>ジギョウ</t>
    </rPh>
    <rPh sb="150" eb="152">
      <t>ニンカ</t>
    </rPh>
    <rPh sb="152" eb="154">
      <t>クイキ</t>
    </rPh>
    <rPh sb="154" eb="156">
      <t>ゼンイキ</t>
    </rPh>
    <rPh sb="157" eb="159">
      <t>セイビ</t>
    </rPh>
    <rPh sb="160" eb="162">
      <t>シュウリョウ</t>
    </rPh>
    <rPh sb="182" eb="184">
      <t>ヘイセイ</t>
    </rPh>
    <rPh sb="186" eb="188">
      <t>ネンド</t>
    </rPh>
    <rPh sb="197" eb="199">
      <t>オオハバ</t>
    </rPh>
    <rPh sb="200" eb="201">
      <t>シタ</t>
    </rPh>
    <rPh sb="235" eb="237">
      <t>オスイ</t>
    </rPh>
    <rPh sb="237" eb="239">
      <t>ショリ</t>
    </rPh>
    <rPh sb="251" eb="252">
      <t>シタ</t>
    </rPh>
    <rPh sb="260" eb="261">
      <t>ヒ</t>
    </rPh>
    <rPh sb="262" eb="263">
      <t>ツヅ</t>
    </rPh>
    <rPh sb="266" eb="269">
      <t>シヨウリョウ</t>
    </rPh>
    <rPh sb="269" eb="271">
      <t>シュウニュウ</t>
    </rPh>
    <rPh sb="272" eb="274">
      <t>カクホ</t>
    </rPh>
    <rPh sb="275" eb="276">
      <t>ツト</t>
    </rPh>
    <rPh sb="280" eb="282">
      <t>トリク</t>
    </rPh>
    <rPh sb="284" eb="285">
      <t>オコナ</t>
    </rPh>
    <rPh sb="289" eb="291">
      <t>ヒツヨウ</t>
    </rPh>
    <rPh sb="299" eb="302">
      <t>スイセンカ</t>
    </rPh>
    <rPh sb="323" eb="324">
      <t>ヨコ</t>
    </rPh>
    <rPh sb="327" eb="330">
      <t>ゲスイドウ</t>
    </rPh>
    <rPh sb="330" eb="332">
      <t>セツゾク</t>
    </rPh>
    <rPh sb="336" eb="338">
      <t>イッソウ</t>
    </rPh>
    <rPh sb="339" eb="341">
      <t>フキュウ</t>
    </rPh>
    <rPh sb="341" eb="343">
      <t>ソクシン</t>
    </rPh>
    <rPh sb="343" eb="345">
      <t>カツドウ</t>
    </rPh>
    <rPh sb="346" eb="347">
      <t>オコナ</t>
    </rPh>
    <rPh sb="349" eb="350">
      <t>リツ</t>
    </rPh>
    <rPh sb="350" eb="352">
      <t>コウジョウ</t>
    </rPh>
    <rPh sb="353" eb="354">
      <t>ム</t>
    </rPh>
    <rPh sb="356" eb="358">
      <t>トリク</t>
    </rPh>
    <rPh sb="360" eb="361">
      <t>オコナ</t>
    </rPh>
    <rPh sb="365" eb="368">
      <t>スイセンカ</t>
    </rPh>
    <rPh sb="368" eb="369">
      <t>リツ</t>
    </rPh>
    <rPh sb="370" eb="372">
      <t>コウジョウツトヒツヨウ</t>
    </rPh>
    <phoneticPr fontId="4"/>
  </si>
  <si>
    <t>　当町の下水道事業は、昭和63年に事業を着手し、平成8年4月から部分的に供用が開始され、段階的に事業を拡大してきました。一番古い管でも供用開始から20年程度と比較的新しく、まだ更新の時期になっていませんが、平成28年度に策定した「桑折町ストックマネジメント計画」に基づき、引き続き取り組んでいきます。</t>
    <rPh sb="1" eb="3">
      <t>トウチョウ</t>
    </rPh>
    <rPh sb="4" eb="7">
      <t>ゲスイドウ</t>
    </rPh>
    <rPh sb="7" eb="9">
      <t>ジギョウ</t>
    </rPh>
    <rPh sb="48" eb="50">
      <t>ジギョウ</t>
    </rPh>
    <rPh sb="136" eb="137">
      <t>ヒ</t>
    </rPh>
    <rPh sb="138" eb="139">
      <t>ツヅ</t>
    </rPh>
    <phoneticPr fontId="4"/>
  </si>
  <si>
    <t>　事業認可区域全域の整備が終了したことにより、今後は下水道接続率の向上に努めていかなければなりません。また、事業の運営方針である「下水道事業経営戦略」に基づき、限られた資産や財源をより有効に活用しながら、経営の合理化や効率化を推進し、経営基盤の強化に努めてまいります。</t>
    <rPh sb="1" eb="3">
      <t>ジギョウ</t>
    </rPh>
    <rPh sb="3" eb="5">
      <t>ニンカ</t>
    </rPh>
    <rPh sb="5" eb="7">
      <t>クイキ</t>
    </rPh>
    <rPh sb="7" eb="9">
      <t>ゼンイキ</t>
    </rPh>
    <rPh sb="10" eb="12">
      <t>セイビ</t>
    </rPh>
    <rPh sb="13" eb="15">
      <t>シュウリョウ</t>
    </rPh>
    <rPh sb="54" eb="56">
      <t>ジギョウ</t>
    </rPh>
    <rPh sb="57" eb="59">
      <t>ウンエイ</t>
    </rPh>
    <rPh sb="59" eb="61">
      <t>ホウシン</t>
    </rPh>
    <rPh sb="80" eb="81">
      <t>カギ</t>
    </rPh>
    <rPh sb="84" eb="86">
      <t>シサン</t>
    </rPh>
    <rPh sb="87" eb="89">
      <t>ザイゲン</t>
    </rPh>
    <rPh sb="92" eb="94">
      <t>ユウコウ</t>
    </rPh>
    <rPh sb="95" eb="97">
      <t>カツヨウ</t>
    </rPh>
    <rPh sb="102" eb="104">
      <t>ケイエイ</t>
    </rPh>
    <rPh sb="105" eb="108">
      <t>ゴウリカ</t>
    </rPh>
    <rPh sb="109" eb="112">
      <t>コウリツカ</t>
    </rPh>
    <rPh sb="113" eb="115">
      <t>スイシン</t>
    </rPh>
    <rPh sb="117" eb="119">
      <t>ケイエイ</t>
    </rPh>
    <rPh sb="119" eb="121">
      <t>キバン</t>
    </rPh>
    <rPh sb="122" eb="124">
      <t>キョウカ</t>
    </rPh>
    <rPh sb="125" eb="126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</si>
</sst>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1-4669-B3D8-2E50FCD48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0.11</c:v>
                </c:pt>
                <c:pt idx="2">
                  <c:v>0.15</c:v>
                </c:pt>
                <c:pt idx="3">
                  <c:v>0.16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C1-4669-B3D8-2E50FCD48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5-4FB5-9CBB-1226B3C79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54.44</c:v>
                </c:pt>
                <c:pt idx="1">
                  <c:v>54.67</c:v>
                </c:pt>
                <c:pt idx="2">
                  <c:v>53.51</c:v>
                </c:pt>
                <c:pt idx="3">
                  <c:v>53.5</c:v>
                </c:pt>
                <c:pt idx="4">
                  <c:v>52.58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95-4FB5-9CBB-1226B3C79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89.99</c:v>
                </c:pt>
                <c:pt idx="1">
                  <c:v>87.63</c:v>
                </c:pt>
                <c:pt idx="2">
                  <c:v>88.24</c:v>
                </c:pt>
                <c:pt idx="3">
                  <c:v>88.14</c:v>
                </c:pt>
                <c:pt idx="4">
                  <c:v>84.12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0-40CB-96F6-853F7D708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84.2</c:v>
                </c:pt>
                <c:pt idx="1">
                  <c:v>83.8</c:v>
                </c:pt>
                <c:pt idx="2">
                  <c:v>83.91</c:v>
                </c:pt>
                <c:pt idx="3">
                  <c:v>83.51</c:v>
                </c:pt>
                <c:pt idx="4">
                  <c:v>83.02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90-40CB-96F6-853F7D7080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60.61</c:v>
                </c:pt>
                <c:pt idx="1">
                  <c:v>60.98</c:v>
                </c:pt>
                <c:pt idx="2">
                  <c:v>62.96</c:v>
                </c:pt>
                <c:pt idx="3">
                  <c:v>74</c:v>
                </c:pt>
                <c:pt idx="4">
                  <c:v>90.51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C8-4E47-B1ED-1D16AA64C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C8-4E47-B1ED-1D16AA64C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32-4015-9BF8-4DA48AADB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2-4015-9BF8-4DA48AADB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B-4965-B5C3-80AC79752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7B-4965-B5C3-80AC79752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0-4F59-99DE-E613570CD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A0-4F59-99DE-E613570CD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6F-428A-A6E2-C5BA83D47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6F-428A-A6E2-C5BA83D47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2515.5300000000002</c:v>
                </c:pt>
                <c:pt idx="1">
                  <c:v>2220.6999999999998</c:v>
                </c:pt>
                <c:pt idx="2">
                  <c:v>1864.95</c:v>
                </c:pt>
                <c:pt idx="3">
                  <c:v>1755.79</c:v>
                </c:pt>
                <c:pt idx="4">
                  <c:v>560.74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9-4EEB-8108-2BABA0BD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1136.5</c:v>
                </c:pt>
                <c:pt idx="1">
                  <c:v>1118.56</c:v>
                </c:pt>
                <c:pt idx="2">
                  <c:v>1111.31</c:v>
                </c:pt>
                <c:pt idx="3">
                  <c:v>966.33</c:v>
                </c:pt>
                <c:pt idx="4">
                  <c:v>958.81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49-4EEB-8108-2BABA0BDF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45.74</c:v>
                </c:pt>
                <c:pt idx="1">
                  <c:v>46.67</c:v>
                </c:pt>
                <c:pt idx="2">
                  <c:v>100</c:v>
                </c:pt>
                <c:pt idx="3">
                  <c:v>59.02</c:v>
                </c:pt>
                <c:pt idx="4">
                  <c:v>91.06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BF-42FD-A719-609B22B78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71.650000000000006</c:v>
                </c:pt>
                <c:pt idx="1">
                  <c:v>72.33</c:v>
                </c:pt>
                <c:pt idx="2">
                  <c:v>75.540000000000006</c:v>
                </c:pt>
                <c:pt idx="3">
                  <c:v>81.739999999999995</c:v>
                </c:pt>
                <c:pt idx="4">
                  <c:v>82.88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BF-42FD-A719-609B22B78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384.85</c:v>
                </c:pt>
                <c:pt idx="1">
                  <c:v>378.61</c:v>
                </c:pt>
                <c:pt idx="2">
                  <c:v>174.72</c:v>
                </c:pt>
                <c:pt idx="3">
                  <c:v>296.35000000000002</c:v>
                </c:pt>
                <c:pt idx="4">
                  <c:v>191.5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D-486B-90DD-41B6F2193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217.82</c:v>
                </c:pt>
                <c:pt idx="1">
                  <c:v>215.28</c:v>
                </c:pt>
                <c:pt idx="2">
                  <c:v>207.96</c:v>
                </c:pt>
                <c:pt idx="3">
                  <c:v>194.31</c:v>
                </c:pt>
                <c:pt idx="4">
                  <c:v>190.99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FD-486B-90DD-41B6F2193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T1" zoomScaleNormal="100" workbookViewId="0">
      <selection activeCell="CC8" sqref="CC8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福島県　桑折町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Cc2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11948</v>
      </c>
      <c r="AM8" s="68"/>
      <c r="AN8" s="68"/>
      <c r="AO8" s="68"/>
      <c r="AP8" s="68"/>
      <c r="AQ8" s="68"/>
      <c r="AR8" s="68"/>
      <c r="AS8" s="68"/>
      <c r="AT8" s="67">
        <f>データ!T6</f>
        <v>42.97</v>
      </c>
      <c r="AU8" s="67"/>
      <c r="AV8" s="67"/>
      <c r="AW8" s="67"/>
      <c r="AX8" s="67"/>
      <c r="AY8" s="67"/>
      <c r="AZ8" s="67"/>
      <c r="BA8" s="67"/>
      <c r="BB8" s="67">
        <f>データ!U6</f>
        <v>278.05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47.01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3024</v>
      </c>
      <c r="AE10" s="68"/>
      <c r="AF10" s="68"/>
      <c r="AG10" s="68"/>
      <c r="AH10" s="68"/>
      <c r="AI10" s="68"/>
      <c r="AJ10" s="68"/>
      <c r="AK10" s="2"/>
      <c r="AL10" s="68">
        <f>データ!V6</f>
        <v>5567</v>
      </c>
      <c r="AM10" s="68"/>
      <c r="AN10" s="68"/>
      <c r="AO10" s="68"/>
      <c r="AP10" s="68"/>
      <c r="AQ10" s="68"/>
      <c r="AR10" s="68"/>
      <c r="AS10" s="68"/>
      <c r="AT10" s="67">
        <f>データ!W6</f>
        <v>1.63</v>
      </c>
      <c r="AU10" s="67"/>
      <c r="AV10" s="67"/>
      <c r="AW10" s="67"/>
      <c r="AX10" s="67"/>
      <c r="AY10" s="67"/>
      <c r="AZ10" s="67"/>
      <c r="BA10" s="67"/>
      <c r="BB10" s="67">
        <f>データ!X6</f>
        <v>3415.34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111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112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113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【682.78】</v>
      </c>
      <c r="I86" s="26" t="str">
        <f>データ!CA6</f>
        <v>【100.91】</v>
      </c>
      <c r="J86" s="26" t="str">
        <f>データ!CL6</f>
        <v>【136.86】</v>
      </c>
      <c r="K86" s="26" t="str">
        <f>データ!CW6</f>
        <v>【58.98】</v>
      </c>
      <c r="L86" s="26" t="str">
        <f>データ!DH6</f>
        <v>【95.20】</v>
      </c>
      <c r="M86" s="26" t="s">
        <v>44</v>
      </c>
      <c r="N86" s="26" t="s">
        <v>44</v>
      </c>
      <c r="O86" s="26" t="str">
        <f>データ!EO6</f>
        <v>【0.23】</v>
      </c>
    </row>
  </sheetData>
  <sheetProtection algorithmName="SHA-512" hashValue="5KRC3RSKZpBvoQnkEoUEq1rxEEPpmIoV5Xttmk9Fw+pzj+rxftE4um0nZB5C/ITdeUoBlx8FB9VxloZvVK6fOw==" saltValue="6H9tB1QA2aLOOJL/zijEWw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6" t="s">
        <v>54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55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58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59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60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61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62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63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64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65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66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67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68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2018</v>
      </c>
      <c r="C6" s="33">
        <f t="shared" ref="C6:X6" si="3">C7</f>
        <v>73016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福島県　桑折町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47.01</v>
      </c>
      <c r="Q6" s="34">
        <f t="shared" si="3"/>
        <v>100</v>
      </c>
      <c r="R6" s="34">
        <f t="shared" si="3"/>
        <v>3024</v>
      </c>
      <c r="S6" s="34">
        <f t="shared" si="3"/>
        <v>11948</v>
      </c>
      <c r="T6" s="34">
        <f t="shared" si="3"/>
        <v>42.97</v>
      </c>
      <c r="U6" s="34">
        <f t="shared" si="3"/>
        <v>278.05</v>
      </c>
      <c r="V6" s="34">
        <f t="shared" si="3"/>
        <v>5567</v>
      </c>
      <c r="W6" s="34">
        <f t="shared" si="3"/>
        <v>1.63</v>
      </c>
      <c r="X6" s="34">
        <f t="shared" si="3"/>
        <v>3415.34</v>
      </c>
      <c r="Y6" s="35">
        <f>IF(Y7="",NA(),Y7)</f>
        <v>60.61</v>
      </c>
      <c r="Z6" s="35">
        <f t="shared" ref="Z6:AH6" si="4">IF(Z7="",NA(),Z7)</f>
        <v>60.98</v>
      </c>
      <c r="AA6" s="35">
        <f t="shared" si="4"/>
        <v>62.96</v>
      </c>
      <c r="AB6" s="35">
        <f t="shared" si="4"/>
        <v>74</v>
      </c>
      <c r="AC6" s="35">
        <f t="shared" si="4"/>
        <v>90.51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2515.5300000000002</v>
      </c>
      <c r="BG6" s="35">
        <f t="shared" ref="BG6:BO6" si="7">IF(BG7="",NA(),BG7)</f>
        <v>2220.6999999999998</v>
      </c>
      <c r="BH6" s="35">
        <f t="shared" si="7"/>
        <v>1864.95</v>
      </c>
      <c r="BI6" s="35">
        <f t="shared" si="7"/>
        <v>1755.79</v>
      </c>
      <c r="BJ6" s="35">
        <f t="shared" si="7"/>
        <v>560.74</v>
      </c>
      <c r="BK6" s="35">
        <f t="shared" si="7"/>
        <v>1136.5</v>
      </c>
      <c r="BL6" s="35">
        <f t="shared" si="7"/>
        <v>1118.56</v>
      </c>
      <c r="BM6" s="35">
        <f t="shared" si="7"/>
        <v>1111.31</v>
      </c>
      <c r="BN6" s="35">
        <f t="shared" si="7"/>
        <v>966.33</v>
      </c>
      <c r="BO6" s="35">
        <f t="shared" si="7"/>
        <v>958.81</v>
      </c>
      <c r="BP6" s="34" t="str">
        <f>IF(BP7="","",IF(BP7="-","【-】","【"&amp;SUBSTITUTE(TEXT(BP7,"#,##0.00"),"-","△")&amp;"】"))</f>
        <v>【682.78】</v>
      </c>
      <c r="BQ6" s="35">
        <f>IF(BQ7="",NA(),BQ7)</f>
        <v>45.74</v>
      </c>
      <c r="BR6" s="35">
        <f t="shared" ref="BR6:BZ6" si="8">IF(BR7="",NA(),BR7)</f>
        <v>46.67</v>
      </c>
      <c r="BS6" s="35">
        <f t="shared" si="8"/>
        <v>100</v>
      </c>
      <c r="BT6" s="35">
        <f t="shared" si="8"/>
        <v>59.02</v>
      </c>
      <c r="BU6" s="35">
        <f t="shared" si="8"/>
        <v>91.06</v>
      </c>
      <c r="BV6" s="35">
        <f t="shared" si="8"/>
        <v>71.650000000000006</v>
      </c>
      <c r="BW6" s="35">
        <f t="shared" si="8"/>
        <v>72.33</v>
      </c>
      <c r="BX6" s="35">
        <f t="shared" si="8"/>
        <v>75.540000000000006</v>
      </c>
      <c r="BY6" s="35">
        <f t="shared" si="8"/>
        <v>81.739999999999995</v>
      </c>
      <c r="BZ6" s="35">
        <f t="shared" si="8"/>
        <v>82.88</v>
      </c>
      <c r="CA6" s="34" t="str">
        <f>IF(CA7="","",IF(CA7="-","【-】","【"&amp;SUBSTITUTE(TEXT(CA7,"#,##0.00"),"-","△")&amp;"】"))</f>
        <v>【100.91】</v>
      </c>
      <c r="CB6" s="35">
        <f>IF(CB7="",NA(),CB7)</f>
        <v>384.85</v>
      </c>
      <c r="CC6" s="35">
        <f t="shared" ref="CC6:CK6" si="9">IF(CC7="",NA(),CC7)</f>
        <v>378.61</v>
      </c>
      <c r="CD6" s="35">
        <f t="shared" si="9"/>
        <v>174.72</v>
      </c>
      <c r="CE6" s="35">
        <f t="shared" si="9"/>
        <v>296.35000000000002</v>
      </c>
      <c r="CF6" s="35">
        <f t="shared" si="9"/>
        <v>191.5</v>
      </c>
      <c r="CG6" s="35">
        <f t="shared" si="9"/>
        <v>217.82</v>
      </c>
      <c r="CH6" s="35">
        <f t="shared" si="9"/>
        <v>215.28</v>
      </c>
      <c r="CI6" s="35">
        <f t="shared" si="9"/>
        <v>207.96</v>
      </c>
      <c r="CJ6" s="35">
        <f t="shared" si="9"/>
        <v>194.31</v>
      </c>
      <c r="CK6" s="35">
        <f t="shared" si="9"/>
        <v>190.99</v>
      </c>
      <c r="CL6" s="34" t="str">
        <f>IF(CL7="","",IF(CL7="-","【-】","【"&amp;SUBSTITUTE(TEXT(CL7,"#,##0.00"),"-","△")&amp;"】"))</f>
        <v>【136.86】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54.44</v>
      </c>
      <c r="CS6" s="35">
        <f t="shared" si="10"/>
        <v>54.67</v>
      </c>
      <c r="CT6" s="35">
        <f t="shared" si="10"/>
        <v>53.51</v>
      </c>
      <c r="CU6" s="35">
        <f t="shared" si="10"/>
        <v>53.5</v>
      </c>
      <c r="CV6" s="35">
        <f t="shared" si="10"/>
        <v>52.58</v>
      </c>
      <c r="CW6" s="34" t="str">
        <f>IF(CW7="","",IF(CW7="-","【-】","【"&amp;SUBSTITUTE(TEXT(CW7,"#,##0.00"),"-","△")&amp;"】"))</f>
        <v>【58.98】</v>
      </c>
      <c r="CX6" s="35">
        <f>IF(CX7="",NA(),CX7)</f>
        <v>89.99</v>
      </c>
      <c r="CY6" s="35">
        <f t="shared" ref="CY6:DG6" si="11">IF(CY7="",NA(),CY7)</f>
        <v>87.63</v>
      </c>
      <c r="CZ6" s="35">
        <f t="shared" si="11"/>
        <v>88.24</v>
      </c>
      <c r="DA6" s="35">
        <f t="shared" si="11"/>
        <v>88.14</v>
      </c>
      <c r="DB6" s="35">
        <f t="shared" si="11"/>
        <v>84.12</v>
      </c>
      <c r="DC6" s="35">
        <f t="shared" si="11"/>
        <v>84.2</v>
      </c>
      <c r="DD6" s="35">
        <f t="shared" si="11"/>
        <v>83.8</v>
      </c>
      <c r="DE6" s="35">
        <f t="shared" si="11"/>
        <v>83.91</v>
      </c>
      <c r="DF6" s="35">
        <f t="shared" si="11"/>
        <v>83.51</v>
      </c>
      <c r="DG6" s="35">
        <f t="shared" si="11"/>
        <v>83.02</v>
      </c>
      <c r="DH6" s="34" t="str">
        <f>IF(DH7="","",IF(DH7="-","【-】","【"&amp;SUBSTITUTE(TEXT(DH7,"#,##0.00"),"-","△")&amp;"】"))</f>
        <v>【95.20】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0.11</v>
      </c>
      <c r="EL6" s="35">
        <f t="shared" si="14"/>
        <v>0.15</v>
      </c>
      <c r="EM6" s="35">
        <f t="shared" si="14"/>
        <v>0.16</v>
      </c>
      <c r="EN6" s="35">
        <f t="shared" si="14"/>
        <v>0.13</v>
      </c>
      <c r="EO6" s="34" t="str">
        <f>IF(EO7="","",IF(EO7="-","【-】","【"&amp;SUBSTITUTE(TEXT(EO7,"#,##0.00"),"-","△")&amp;"】"))</f>
        <v>【0.23】</v>
      </c>
    </row>
    <row r="7" spans="1:145" s="36" customFormat="1" x14ac:dyDescent="0.15">
      <c r="A7" s="28"/>
      <c r="B7" s="37">
        <v>2018</v>
      </c>
      <c r="C7" s="37">
        <v>73016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47.01</v>
      </c>
      <c r="Q7" s="38">
        <v>100</v>
      </c>
      <c r="R7" s="38">
        <v>3024</v>
      </c>
      <c r="S7" s="38">
        <v>11948</v>
      </c>
      <c r="T7" s="38">
        <v>42.97</v>
      </c>
      <c r="U7" s="38">
        <v>278.05</v>
      </c>
      <c r="V7" s="38">
        <v>5567</v>
      </c>
      <c r="W7" s="38">
        <v>1.63</v>
      </c>
      <c r="X7" s="38">
        <v>3415.34</v>
      </c>
      <c r="Y7" s="38">
        <v>60.61</v>
      </c>
      <c r="Z7" s="38">
        <v>60.98</v>
      </c>
      <c r="AA7" s="38">
        <v>62.96</v>
      </c>
      <c r="AB7" s="38">
        <v>74</v>
      </c>
      <c r="AC7" s="38">
        <v>90.51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2515.5300000000002</v>
      </c>
      <c r="BG7" s="38">
        <v>2220.6999999999998</v>
      </c>
      <c r="BH7" s="38">
        <v>1864.95</v>
      </c>
      <c r="BI7" s="38">
        <v>1755.79</v>
      </c>
      <c r="BJ7" s="38">
        <v>560.74</v>
      </c>
      <c r="BK7" s="38">
        <v>1136.5</v>
      </c>
      <c r="BL7" s="38">
        <v>1118.56</v>
      </c>
      <c r="BM7" s="38">
        <v>1111.31</v>
      </c>
      <c r="BN7" s="38">
        <v>966.33</v>
      </c>
      <c r="BO7" s="38">
        <v>958.81</v>
      </c>
      <c r="BP7" s="38">
        <v>682.78</v>
      </c>
      <c r="BQ7" s="38">
        <v>45.74</v>
      </c>
      <c r="BR7" s="38">
        <v>46.67</v>
      </c>
      <c r="BS7" s="38">
        <v>100</v>
      </c>
      <c r="BT7" s="38">
        <v>59.02</v>
      </c>
      <c r="BU7" s="38">
        <v>91.06</v>
      </c>
      <c r="BV7" s="38">
        <v>71.650000000000006</v>
      </c>
      <c r="BW7" s="38">
        <v>72.33</v>
      </c>
      <c r="BX7" s="38">
        <v>75.540000000000006</v>
      </c>
      <c r="BY7" s="38">
        <v>81.739999999999995</v>
      </c>
      <c r="BZ7" s="38">
        <v>82.88</v>
      </c>
      <c r="CA7" s="38">
        <v>100.91</v>
      </c>
      <c r="CB7" s="38">
        <v>384.85</v>
      </c>
      <c r="CC7" s="38">
        <v>378.61</v>
      </c>
      <c r="CD7" s="38">
        <v>174.72</v>
      </c>
      <c r="CE7" s="38">
        <v>296.35000000000002</v>
      </c>
      <c r="CF7" s="38">
        <v>191.5</v>
      </c>
      <c r="CG7" s="38">
        <v>217.82</v>
      </c>
      <c r="CH7" s="38">
        <v>215.28</v>
      </c>
      <c r="CI7" s="38">
        <v>207.96</v>
      </c>
      <c r="CJ7" s="38">
        <v>194.31</v>
      </c>
      <c r="CK7" s="38">
        <v>190.99</v>
      </c>
      <c r="CL7" s="38">
        <v>136.86000000000001</v>
      </c>
      <c r="CM7" s="38" t="s">
        <v>104</v>
      </c>
      <c r="CN7" s="38" t="s">
        <v>104</v>
      </c>
      <c r="CO7" s="38" t="s">
        <v>104</v>
      </c>
      <c r="CP7" s="38" t="s">
        <v>104</v>
      </c>
      <c r="CQ7" s="38" t="s">
        <v>104</v>
      </c>
      <c r="CR7" s="38">
        <v>54.44</v>
      </c>
      <c r="CS7" s="38">
        <v>54.67</v>
      </c>
      <c r="CT7" s="38">
        <v>53.51</v>
      </c>
      <c r="CU7" s="38">
        <v>53.5</v>
      </c>
      <c r="CV7" s="38">
        <v>52.58</v>
      </c>
      <c r="CW7" s="38">
        <v>58.98</v>
      </c>
      <c r="CX7" s="38">
        <v>89.99</v>
      </c>
      <c r="CY7" s="38">
        <v>87.63</v>
      </c>
      <c r="CZ7" s="38">
        <v>88.24</v>
      </c>
      <c r="DA7" s="38">
        <v>88.14</v>
      </c>
      <c r="DB7" s="38">
        <v>84.12</v>
      </c>
      <c r="DC7" s="38">
        <v>84.2</v>
      </c>
      <c r="DD7" s="38">
        <v>83.8</v>
      </c>
      <c r="DE7" s="38">
        <v>83.91</v>
      </c>
      <c r="DF7" s="38">
        <v>83.51</v>
      </c>
      <c r="DG7" s="38">
        <v>83.02</v>
      </c>
      <c r="DH7" s="38">
        <v>95.2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0.11</v>
      </c>
      <c r="EL7" s="38">
        <v>0.15</v>
      </c>
      <c r="EM7" s="38">
        <v>0.16</v>
      </c>
      <c r="EN7" s="38">
        <v>0.13</v>
      </c>
      <c r="EO7" s="38">
        <v>0.23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koori0086 遠藤英隆</cp:lastModifiedBy>
  <cp:lastPrinted>2020-01-20T06:16:02Z</cp:lastPrinted>
  <dcterms:created xsi:type="dcterms:W3CDTF">2019-12-05T05:01:38Z</dcterms:created>
  <dcterms:modified xsi:type="dcterms:W3CDTF">2020-01-20T06:17:30Z</dcterms:modified>
  <cp:category/>
</cp:coreProperties>
</file>