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H30決算値　経営比較分析表\"/>
    </mc:Choice>
  </mc:AlternateContent>
  <workbookProtection workbookAlgorithmName="SHA-512" workbookHashValue="X86dmyhcFV6TWO1teQs7as0+ZF0y9St05WujnkEzPUVwHvLKynP4xVQZmfM/qhEGQMywkq73P5Hw2Aolvftvpw==" workbookSaltValue="R0YMgWW8IvTliYpn163H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<sst xmlns="http://schemas.openxmlformats.org/spreadsheetml/2006/main" count="228" uniqueCount="114">
  <si>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</si>
  <si>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</si>
  <si>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</si>
  <si>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</si>
  <si>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</si>
  <si>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</si>
  <si>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</si>
  <si>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</si>
  <si>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</si>
  <si>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</si>
  <si>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</si>
  <si>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</si>
  <si>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</si>
  <si>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</si>
  <si>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</si>
  <si>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</si>
  <si>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</si>
  <si>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</si>
  <si>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</si>
  <si>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</si>
  <si>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</si>
  <si>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</si>
  <si>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</si>
  <si>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</si>
  <si>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</si>
  <si>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</si>
  <si>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</si>
  <si>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</si>
  <si>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</si>
  <si>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</si>
  <si>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</si>
  <si>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</si>
  <si>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</si>
  <si>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</si>
  <si>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</si>
  <si>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</si>
  <si>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</si>
  <si>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</si>
  <si>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</si>
  <si>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</si>
  <si>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</si>
  <si>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</si>
  <si>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</si>
  <si>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</si>
  <si>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</si>
  <si>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</si>
  <si>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</si>
  <si>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</si>
  <si>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</si>
  <si>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</si>
  <si>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</si>
  <si>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</si>
  <si>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</si>
  <si>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</si>
  <si>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</si>
  <si>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</si>
  <si>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</si>
  <si>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</si>
  <si>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</si>
  <si>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</si>
  <si>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</si>
  <si>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</si>
  <si>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</si>
  <si>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</si>
  <si>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</si>
  <si>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</si>
  <si>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</si>
  <si>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</si>
  <si>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</si>
  <si>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</si>
  <si>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</si>
  <si>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</si>
  <si>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</si>
  <si>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</si>
  <si>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</si>
  <si>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</si>
  <si>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</si>
  <si>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</si>
  <si>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</si>
  <si>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</si>
  <si>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</si>
  <si>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</si>
  <si>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</si>
  <si>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</si>
  <si>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</si>
  <si>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</si>
  <si>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</si>
  <si>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</si>
  <si>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</si>
  <si>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</si>
  <si>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</si>
  <si>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</si>
  <si>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</si>
  <si>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</si>
  <si>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</si>
  <si>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</si>
  <si>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</si>
  <si>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</si>
  <si>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</si>
  <si>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</si>
  <si>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</si>
  <si>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</si>
  <si>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</si>
  <si>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</si>
  <si>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</si>
  <si>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</si>
  <si>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</si>
  <si>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</si>
  <si>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</si>
  <si>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</si>
  <si>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</si>
  <si>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下水道ストックマネジメント計画による投資の平準化、地方公営企業法の財務規定の適用など経営健全化に向けた取組を進める必要があります。
</t>
    <rPh sb="246" eb="253">
      <t>チ</t>
    </rPh>
    <phoneticPr fontId="4"/>
  </si>
  <si>
    <t>　熱塩加納処理区は平成14年度に供用開始し16年を経過、山都処理区は平成16年度に供用開始し14年を経過しており、両処理区とも施設、設備の老朽化等による更新費用が増嵩してます。
　なお、持続可能な下水道事業のため、平成28年度には熱塩加納処理区及び山都処理区において下水道ストックマネジメント計画を策定し、下水道施設の計画的かつ効率的な管理を実施します。
　管渠については、法定耐用年数である50年を経過している箇所はありません。なお、旧新崎簡易排水事業により熱塩加納処理区において昭和55年度に整備した箇所が最も古く38年を経過しています。</t>
    <rPh sb="1" eb="5">
      <t>アツシオ</t>
    </rPh>
    <rPh sb="28" eb="30">
      <t>ヤマト</t>
    </rPh>
    <phoneticPr fontId="4"/>
  </si>
  <si>
    <t>　本市の特定環境保全公共下水道事業は、熱塩加納処理区と山都処理区の２処理区あり概成となっています。
　終末処理場である熱塩浄化センター、山都浄化センターにおいては、施設、設備の老朽化等による更新費用が増嵩するなど、維持管理経費において今後も相応の費用が必要な状況です。
　経営指標については、平成29年度から分流式汚水資本費のうち使用料で回収できない分を分流式下水道等に要する経費に係る一般会計からの基準内繰入金として算定することとなったことから④企業債残高対事業規模比率が減少しました。
　また、修繕費及び委託料の増加により①収益的収支比率が減少、⑤経費回収率が減少、⑥汚水処理原価が増加しました。
　また、加入促進等により⑧水洗化率が増加したものの、人口減少等の影響により⑦施設利用率はほぼ横ばいとなっています。
　使用料収入においては、市全体における人口減少が進んでおり、これに伴う料金収入の減少が懸念される状況です。</t>
    <rPh sb="4" eb="17">
      <t>トクテイ</t>
    </rPh>
    <rPh sb="19" eb="23">
      <t>アツシオカノウ</t>
    </rPh>
    <rPh sb="27" eb="29">
      <t>ヤマト</t>
    </rPh>
    <rPh sb="39" eb="41">
      <t>ガイセイ</t>
    </rPh>
    <rPh sb="68" eb="70">
      <t>ヤマト</t>
    </rPh>
    <rPh sb="70" eb="72">
      <t>ジョウカ</t>
    </rPh>
    <rPh sb="252" eb="253">
      <t>オヨ</t>
    </rPh>
    <rPh sb="254" eb="257">
      <t>イタクリョウ</t>
    </rPh>
    <rPh sb="272" eb="274">
      <t>ゲンショウ</t>
    </rPh>
    <rPh sb="282" eb="284">
      <t>ゲンショウ</t>
    </rPh>
    <rPh sb="293" eb="295">
      <t>ゾウカ</t>
    </rPh>
    <rPh sb="309" eb="310">
      <t>トウ</t>
    </rPh>
    <rPh sb="331" eb="33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</si>
</sst>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14-4A70-81D6-E50050D4C2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9914-4A70-81D6-E50050D4C2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77.37</c:v>
                </c:pt>
                <c:pt idx="1">
                  <c:v>80.95</c:v>
                </c:pt>
                <c:pt idx="2">
                  <c:v>71.86</c:v>
                </c:pt>
                <c:pt idx="3">
                  <c:v>94.92</c:v>
                </c:pt>
                <c:pt idx="4">
                  <c:v>89.17</c:v>
                </c:pt>
              </c:numCache>
            </c:numRef>
          </c:val>
          <c:extLst>
            <c:ext xmlns:c16="http://schemas.microsoft.com/office/drawing/2014/chart" uri="{C3380CC4-5D6E-409C-BE32-E72D297353CC}">
              <c16:uniqueId val="{00000000-14D4-4E78-BB9E-4441E85759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4-4E78-BB9E-4441E85759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7-4200-97E2-9EE8C4568C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7-4200-97E2-9EE8C4568C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23-4FD3-9159-9ABBD6CE74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23-4FD3-9159-9ABBD6CE74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93-4880-AB0E-B0AF70E1DD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93-4880-AB0E-B0AF70E1DD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AC-42D5-9657-DD0AD40EF1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AC-42D5-9657-DD0AD40EF1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1939.97</c:v>
                </c:pt>
                <c:pt idx="1">
                  <c:v>1835.41</c:v>
                </c:pt>
                <c:pt idx="2">
                  <c:v>1420.38</c:v>
                </c:pt>
                <c:pt idx="3" formatCode="#,##0.00;&quot;△&quot;#,##0.00">
                  <c:v>0</c:v>
                </c:pt>
                <c:pt idx="4" formatCode="#,##0.00;&quot;△&quot;#,##0.00">
                  <c:v>0</c:v>
                </c:pt>
              </c:numCache>
            </c:numRef>
          </c:val>
          <c:extLst>
            <c:ext xmlns:c16="http://schemas.microsoft.com/office/drawing/2014/chart" uri="{C3380CC4-5D6E-409C-BE32-E72D297353CC}">
              <c16:uniqueId val="{00000000-BE53-4AB3-B38D-787201E443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BE53-4AB3-B38D-787201E443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51.92</c:v>
                </c:pt>
                <c:pt idx="1">
                  <c:v>56.95</c:v>
                </c:pt>
                <c:pt idx="2">
                  <c:v>44.12</c:v>
                </c:pt>
                <c:pt idx="3">
                  <c:v>79.2</c:v>
                </c:pt>
                <c:pt idx="4">
                  <c:v>66.95</c:v>
                </c:pt>
              </c:numCache>
            </c:numRef>
          </c:val>
          <c:extLst>
            <c:ext xmlns:c16="http://schemas.microsoft.com/office/drawing/2014/chart" uri="{C3380CC4-5D6E-409C-BE32-E72D297353CC}">
              <c16:uniqueId val="{00000000-3465-4E28-ADA8-04954FC584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3465-4E28-ADA8-04954FC584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357.05</c:v>
                </c:pt>
                <c:pt idx="1">
                  <c:v>325.67</c:v>
                </c:pt>
                <c:pt idx="2">
                  <c:v>419.45</c:v>
                </c:pt>
                <c:pt idx="3">
                  <c:v>235.47</c:v>
                </c:pt>
                <c:pt idx="4">
                  <c:v>277.12</c:v>
                </c:pt>
              </c:numCache>
            </c:numRef>
          </c:val>
          <c:extLst>
            <c:ext xmlns:c16="http://schemas.microsoft.com/office/drawing/2014/chart" uri="{C3380CC4-5D6E-409C-BE32-E72D297353CC}">
              <c16:uniqueId val="{00000000-DC97-43E5-8BB8-3B07CC0930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DC97-43E5-8BB8-3B07CC0930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36.17</c:v>
                </c:pt>
                <c:pt idx="1">
                  <c:v>35.49</c:v>
                </c:pt>
                <c:pt idx="2">
                  <c:v>35.22</c:v>
                </c:pt>
                <c:pt idx="3">
                  <c:v>36.369999999999997</c:v>
                </c:pt>
                <c:pt idx="4">
                  <c:v>33.57</c:v>
                </c:pt>
              </c:numCache>
            </c:numRef>
          </c:val>
          <c:extLst>
            <c:ext xmlns:c16="http://schemas.microsoft.com/office/drawing/2014/chart" uri="{C3380CC4-5D6E-409C-BE32-E72D297353CC}">
              <c16:uniqueId val="{00000000-3AE9-4DE7-80CB-E7AD9E132C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3AE9-4DE7-80CB-E7AD9E132C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68.91</c:v>
                </c:pt>
                <c:pt idx="1">
                  <c:v>70.010000000000005</c:v>
                </c:pt>
                <c:pt idx="2">
                  <c:v>71.73</c:v>
                </c:pt>
                <c:pt idx="3">
                  <c:v>74.78</c:v>
                </c:pt>
                <c:pt idx="4">
                  <c:v>75.83</c:v>
                </c:pt>
              </c:numCache>
            </c:numRef>
          </c:val>
          <c:extLst>
            <c:ext xmlns:c16="http://schemas.microsoft.com/office/drawing/2014/chart" uri="{C3380CC4-5D6E-409C-BE32-E72D297353CC}">
              <c16:uniqueId val="{00000000-FBE4-48A0-A030-0687EAE323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FBE4-48A0-A030-0687EAE323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喜多方市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47999</v>
      </c>
      <c r="AM8" s="50"/>
      <c r="AN8" s="50"/>
      <c r="AO8" s="50"/>
      <c r="AP8" s="50"/>
      <c r="AQ8" s="50"/>
      <c r="AR8" s="50"/>
      <c r="AS8" s="50"/>
      <c r="AT8" s="45">
        <f>データ!T6</f>
        <v>554.63</v>
      </c>
      <c r="AU8" s="45"/>
      <c r="AV8" s="45"/>
      <c r="AW8" s="45"/>
      <c r="AX8" s="45"/>
      <c r="AY8" s="45"/>
      <c r="AZ8" s="45"/>
      <c r="BA8" s="45"/>
      <c r="BB8" s="45">
        <f>データ!U6</f>
        <v>86.54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6.42</v>
      </c>
      <c r="Q10" s="45"/>
      <c r="R10" s="45"/>
      <c r="S10" s="45"/>
      <c r="T10" s="45"/>
      <c r="U10" s="45"/>
      <c r="V10" s="45"/>
      <c r="W10" s="45">
        <f>データ!Q6</f>
        <v>97.3</v>
      </c>
      <c r="X10" s="45"/>
      <c r="Y10" s="45"/>
      <c r="Z10" s="45"/>
      <c r="AA10" s="45"/>
      <c r="AB10" s="45"/>
      <c r="AC10" s="45"/>
      <c r="AD10" s="50">
        <f>データ!R6</f>
        <v>3321</v>
      </c>
      <c r="AE10" s="50"/>
      <c r="AF10" s="50"/>
      <c r="AG10" s="50"/>
      <c r="AH10" s="50"/>
      <c r="AI10" s="50"/>
      <c r="AJ10" s="50"/>
      <c r="AK10" s="2"/>
      <c r="AL10" s="50">
        <f>データ!V6</f>
        <v>3062</v>
      </c>
      <c r="AM10" s="50"/>
      <c r="AN10" s="50"/>
      <c r="AO10" s="50"/>
      <c r="AP10" s="50"/>
      <c r="AQ10" s="50"/>
      <c r="AR10" s="50"/>
      <c r="AS10" s="50"/>
      <c r="AT10" s="45">
        <f>データ!W6</f>
        <v>1.71</v>
      </c>
      <c r="AU10" s="45"/>
      <c r="AV10" s="45"/>
      <c r="AW10" s="45"/>
      <c r="AX10" s="45"/>
      <c r="AY10" s="45"/>
      <c r="AZ10" s="45"/>
      <c r="BA10" s="45"/>
      <c r="BB10" s="45">
        <f>データ!X6</f>
        <v>1790.64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l1pxkNUPJrEwMYWBNkRnBhUyezrw9BrrYmAh39eQzVn/ETYOuWRchFZg/OmJ4NC9FO6fYrtiSTmKKnSSIZGCEg==" saltValue="nwg+aPcqaTwnBZ47sQ0b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72087</v>
      </c>
      <c r="D6" s="33">
        <f t="shared" si="3"/>
        <v>47</v>
      </c>
      <c r="E6" s="33">
        <f t="shared" si="3"/>
        <v>17</v>
      </c>
      <c r="F6" s="33">
        <f t="shared" si="3"/>
        <v>4</v>
      </c>
      <c r="G6" s="33">
        <f t="shared" si="3"/>
        <v>0</v>
      </c>
      <c r="H6" s="33" t="str">
        <f t="shared" si="3"/>
        <v>福島県　喜多方市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6.42</v>
      </c>
      <c r="Q6" s="34">
        <f t="shared" si="3"/>
        <v>97.3</v>
      </c>
      <c r="R6" s="34">
        <f t="shared" si="3"/>
        <v>3321</v>
      </c>
      <c r="S6" s="34">
        <f t="shared" si="3"/>
        <v>47999</v>
      </c>
      <c r="T6" s="34">
        <f t="shared" si="3"/>
        <v>554.63</v>
      </c>
      <c r="U6" s="34">
        <f t="shared" si="3"/>
        <v>86.54</v>
      </c>
      <c r="V6" s="34">
        <f t="shared" si="3"/>
        <v>3062</v>
      </c>
      <c r="W6" s="34">
        <f t="shared" si="3"/>
        <v>1.71</v>
      </c>
      <c r="X6" s="34">
        <f t="shared" si="3"/>
        <v>1790.64</v>
      </c>
      <c r="Y6" s="35">
        <f>IF(Y7="",NA(),Y7)</f>
        <v>77.37</v>
      </c>
      <c r="Z6" s="35">
        <f t="shared" ref="Z6:AH6" si="4">IF(Z7="",NA(),Z7)</f>
        <v>80.95</v>
      </c>
      <c r="AA6" s="35">
        <f t="shared" si="4"/>
        <v>71.86</v>
      </c>
      <c r="AB6" s="35">
        <f t="shared" si="4"/>
        <v>94.92</v>
      </c>
      <c r="AC6" s="35">
        <f t="shared" si="4"/>
        <v>89.17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1939.97</v>
      </c>
      <c r="BG6" s="35">
        <f t="shared" ref="BG6:BO6" si="7">IF(BG7="",NA(),BG7)</f>
        <v>1835.41</v>
      </c>
      <c r="BH6" s="35">
        <f t="shared" si="7"/>
        <v>1420.38</v>
      </c>
      <c r="BI6" s="34">
        <f t="shared" si="7"/>
        <v>0</v>
      </c>
      <c r="BJ6" s="34">
        <f t="shared" si="7"/>
        <v>0</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51.92</v>
      </c>
      <c r="BR6" s="35">
        <f t="shared" ref="BR6:BZ6" si="8">IF(BR7="",NA(),BR7)</f>
        <v>56.95</v>
      </c>
      <c r="BS6" s="35">
        <f t="shared" si="8"/>
        <v>44.12</v>
      </c>
      <c r="BT6" s="35">
        <f t="shared" si="8"/>
        <v>79.2</v>
      </c>
      <c r="BU6" s="35">
        <f t="shared" si="8"/>
        <v>66.95</v>
      </c>
      <c r="BV6" s="35">
        <f t="shared" si="8"/>
        <v>50.54</v>
      </c>
      <c r="BW6" s="35">
        <f t="shared" si="8"/>
        <v>49.22</v>
      </c>
      <c r="BX6" s="35">
        <f t="shared" si="8"/>
        <v>53.7</v>
      </c>
      <c r="BY6" s="35">
        <f t="shared" si="8"/>
        <v>74.3</v>
      </c>
      <c r="BZ6" s="35">
        <f t="shared" si="8"/>
        <v>72.260000000000005</v>
      </c>
      <c r="CA6" s="34" t="str">
        <f>IF(CA7="","",IF(CA7="-","【-】","【"&amp;SUBSTITUTE(TEXT(CA7,"#,##0.00"),"-","△")&amp;"】"))</f>
        <v>【74.48】</v>
      </c>
      <c r="CB6" s="35">
        <f>IF(CB7="",NA(),CB7)</f>
        <v>357.05</v>
      </c>
      <c r="CC6" s="35">
        <f t="shared" ref="CC6:CK6" si="9">IF(CC7="",NA(),CC7)</f>
        <v>325.67</v>
      </c>
      <c r="CD6" s="35">
        <f t="shared" si="9"/>
        <v>419.45</v>
      </c>
      <c r="CE6" s="35">
        <f t="shared" si="9"/>
        <v>235.47</v>
      </c>
      <c r="CF6" s="35">
        <f t="shared" si="9"/>
        <v>277.12</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36.17</v>
      </c>
      <c r="CN6" s="35">
        <f t="shared" ref="CN6:CV6" si="10">IF(CN7="",NA(),CN7)</f>
        <v>35.49</v>
      </c>
      <c r="CO6" s="35">
        <f t="shared" si="10"/>
        <v>35.22</v>
      </c>
      <c r="CP6" s="35">
        <f t="shared" si="10"/>
        <v>36.369999999999997</v>
      </c>
      <c r="CQ6" s="35">
        <f t="shared" si="10"/>
        <v>33.57</v>
      </c>
      <c r="CR6" s="35">
        <f t="shared" si="10"/>
        <v>34.74</v>
      </c>
      <c r="CS6" s="35">
        <f t="shared" si="10"/>
        <v>36.65</v>
      </c>
      <c r="CT6" s="35">
        <f t="shared" si="10"/>
        <v>37.72</v>
      </c>
      <c r="CU6" s="35">
        <f t="shared" si="10"/>
        <v>43.36</v>
      </c>
      <c r="CV6" s="35">
        <f t="shared" si="10"/>
        <v>42.56</v>
      </c>
      <c r="CW6" s="34" t="str">
        <f>IF(CW7="","",IF(CW7="-","【-】","【"&amp;SUBSTITUTE(TEXT(CW7,"#,##0.00"),"-","△")&amp;"】"))</f>
        <v>【42.82】</v>
      </c>
      <c r="CX6" s="35">
        <f>IF(CX7="",NA(),CX7)</f>
        <v>68.91</v>
      </c>
      <c r="CY6" s="35">
        <f t="shared" ref="CY6:DG6" si="11">IF(CY7="",NA(),CY7)</f>
        <v>70.010000000000005</v>
      </c>
      <c r="CZ6" s="35">
        <f t="shared" si="11"/>
        <v>71.73</v>
      </c>
      <c r="DA6" s="35">
        <f t="shared" si="11"/>
        <v>74.78</v>
      </c>
      <c r="DB6" s="35">
        <f t="shared" si="11"/>
        <v>75.83</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72087</v>
      </c>
      <c r="D7" s="37">
        <v>47</v>
      </c>
      <c r="E7" s="37">
        <v>17</v>
      </c>
      <c r="F7" s="37">
        <v>4</v>
      </c>
      <c r="G7" s="37">
        <v>0</v>
      </c>
      <c r="H7" s="37" t="s">
        <v>98</v>
      </c>
      <c r="I7" s="37" t="s">
        <v>99</v>
      </c>
      <c r="J7" s="37" t="s">
        <v>100</v>
      </c>
      <c r="K7" s="37" t="s">
        <v>101</v>
      </c>
      <c r="L7" s="37" t="s">
        <v>102</v>
      </c>
      <c r="M7" s="37" t="s">
        <v>103</v>
      </c>
      <c r="N7" s="38" t="s">
        <v>104</v>
      </c>
      <c r="O7" s="38" t="s">
        <v>105</v>
      </c>
      <c r="P7" s="38">
        <v>6.42</v>
      </c>
      <c r="Q7" s="38">
        <v>97.3</v>
      </c>
      <c r="R7" s="38">
        <v>3321</v>
      </c>
      <c r="S7" s="38">
        <v>47999</v>
      </c>
      <c r="T7" s="38">
        <v>554.63</v>
      </c>
      <c r="U7" s="38">
        <v>86.54</v>
      </c>
      <c r="V7" s="38">
        <v>3062</v>
      </c>
      <c r="W7" s="38">
        <v>1.71</v>
      </c>
      <c r="X7" s="38">
        <v>1790.64</v>
      </c>
      <c r="Y7" s="38">
        <v>77.37</v>
      </c>
      <c r="Z7" s="38">
        <v>80.95</v>
      </c>
      <c r="AA7" s="38">
        <v>71.86</v>
      </c>
      <c r="AB7" s="38">
        <v>94.92</v>
      </c>
      <c r="AC7" s="38">
        <v>89.17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1939.97</v>
      </c>
      <c r="BG7" s="38">
        <v>1835.41</v>
      </c>
      <c r="BH7" s="38">
        <v>1420.38</v>
      </c>
      <c r="BI7" s="38">
        <v>0</v>
      </c>
      <c r="BJ7" s="38">
        <v>0</v>
      </c>
      <c r="BK7" s="38">
        <v>1671.86</v>
      </c>
      <c r="BL7" s="38">
        <v>1673.47</v>
      </c>
      <c r="BM7" s="38">
        <v>1592.72</v>
      </c>
      <c r="BN7" s="38">
        <v>1243.71</v>
      </c>
      <c r="BO7" s="38">
        <v>1194.1500000000001</v>
      </c>
      <c r="BP7" s="38">
        <v>1209.4000000000001</v>
      </c>
      <c r="BQ7" s="38">
        <v>51.92</v>
      </c>
      <c r="BR7" s="38">
        <v>56.95</v>
      </c>
      <c r="BS7" s="38">
        <v>44.12</v>
      </c>
      <c r="BT7" s="38">
        <v>79.2</v>
      </c>
      <c r="BU7" s="38">
        <v>66.95</v>
      </c>
      <c r="BV7" s="38">
        <v>50.54</v>
      </c>
      <c r="BW7" s="38">
        <v>49.22</v>
      </c>
      <c r="BX7" s="38">
        <v>53.7</v>
      </c>
      <c r="BY7" s="38">
        <v>74.3</v>
      </c>
      <c r="BZ7" s="38">
        <v>72.260000000000005</v>
      </c>
      <c r="CA7" s="38">
        <v>74.48</v>
      </c>
      <c r="CB7" s="38">
        <v>357.05</v>
      </c>
      <c r="CC7" s="38">
        <v>325.67</v>
      </c>
      <c r="CD7" s="38">
        <v>419.45</v>
      </c>
      <c r="CE7" s="38">
        <v>235.47</v>
      </c>
      <c r="CF7" s="38">
        <v>277.12</v>
      </c>
      <c r="CG7" s="38">
        <v>320.36</v>
      </c>
      <c r="CH7" s="38">
        <v>332.02</v>
      </c>
      <c r="CI7" s="38">
        <v>300.35000000000002</v>
      </c>
      <c r="CJ7" s="38">
        <v>221.81</v>
      </c>
      <c r="CK7" s="38">
        <v>230.02</v>
      </c>
      <c r="CL7" s="38">
        <v>219.46</v>
      </c>
      <c r="CM7" s="38">
        <v>36.17</v>
      </c>
      <c r="CN7" s="38">
        <v>35.49</v>
      </c>
      <c r="CO7" s="38">
        <v>35.22</v>
      </c>
      <c r="CP7" s="38">
        <v>36.369999999999997</v>
      </c>
      <c r="CQ7" s="38">
        <v>33.57</v>
      </c>
      <c r="CR7" s="38">
        <v>34.74</v>
      </c>
      <c r="CS7" s="38">
        <v>36.65</v>
      </c>
      <c r="CT7" s="38">
        <v>37.72</v>
      </c>
      <c r="CU7" s="38">
        <v>43.36</v>
      </c>
      <c r="CV7" s="38">
        <v>42.56</v>
      </c>
      <c r="CW7" s="38">
        <v>42.82</v>
      </c>
      <c r="CX7" s="38">
        <v>68.91</v>
      </c>
      <c r="CY7" s="38">
        <v>70.010000000000005</v>
      </c>
      <c r="CZ7" s="38">
        <v>71.73</v>
      </c>
      <c r="DA7" s="38">
        <v>74.78</v>
      </c>
      <c r="DB7" s="38">
        <v>75.83</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