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経営課\02下水道係\★常用文書\●決算統計\H30決算統計\08_〆1.28_公営企業に係る経営比較分析表（平成３０年度決算）の分析等について\【経営比較分析表】2018_072079_47_1718\"/>
    </mc:Choice>
  </mc:AlternateContent>
  <workbookProtection workbookAlgorithmName="SHA-512" workbookHashValue="nKhvUJHc6swM76vpaUjo7SXxo5G8ONh/awE+D9QDFKCUlDiCFT3qkZUgTxgWBwvoQ8g8mCxitVSiGOgx1kIM1A==" workbookSaltValue="MlY1Oh98AaszvDJ83JDyV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<sst xmlns="http://schemas.openxmlformats.org/spreadsheetml/2006/main" count="228" uniqueCount="115">
  <si>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</si>
  <si>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</si>
  <si>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</si>
  <si>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</si>
  <si>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</si>
  <si>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</si>
  <si>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</si>
  <si>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</si>
  <si>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</si>
  <si>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</si>
  <si>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</si>
  <si>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</si>
  <si>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</si>
  <si>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</si>
  <si>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</si>
  <si>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</si>
  <si>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</si>
  <si>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</si>
  <si>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</si>
  <si>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</si>
  <si>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</si>
  <si>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</si>
  <si>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</si>
  <si>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</si>
  <si>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</si>
  <si>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</si>
  <si>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</si>
  <si>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</si>
  <si>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</si>
  <si>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</si>
  <si>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</si>
  <si>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</si>
  <si>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</si>
  <si>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</si>
  <si>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</si>
  <si>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</si>
  <si>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</si>
  <si>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</si>
  <si>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</si>
  <si>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</si>
  <si>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</si>
  <si>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</si>
  <si>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</si>
  <si>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</si>
  <si>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</si>
  <si>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</si>
  <si>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</si>
  <si>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</si>
  <si>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</si>
  <si>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</si>
  <si>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</si>
  <si>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</si>
  <si>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</si>
  <si>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</si>
  <si>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</si>
  <si>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</si>
  <si>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</si>
  <si>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</si>
  <si>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</si>
  <si>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</si>
  <si>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</si>
  <si>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</si>
  <si>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</si>
  <si>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</si>
  <si>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</si>
  <si>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</si>
  <si>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</si>
  <si>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</si>
  <si>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</si>
  <si>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</si>
  <si>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</si>
  <si>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</si>
  <si>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</si>
  <si>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</si>
  <si>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</si>
  <si>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</si>
  <si>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</si>
  <si>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</si>
  <si>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</si>
  <si>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</si>
  <si>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</si>
  <si>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</si>
  <si>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</si>
  <si>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</si>
  <si>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</si>
  <si>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</si>
  <si>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</si>
  <si>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</si>
  <si>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</si>
  <si>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</si>
  <si>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</si>
  <si>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</si>
  <si>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</si>
  <si>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</si>
  <si>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</si>
  <si>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</si>
  <si>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</si>
  <si>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</si>
  <si>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</si>
  <si>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須賀川市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</si>
  <si>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</si>
  <si>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</si>
  <si>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</si>
  <si>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</si>
  <si>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</si>
  <si>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</si>
  <si>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</si>
  <si>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</si>
  <si>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</si>
  <si>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</si>
  <si>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</si>
  <si>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</si>
  <si>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管渠については、平成2年に事業を着手、平成4年より供用開始し、一番古い管渠でも供用開始から26年程度と比較的新しく、処理場についても、同様に平成4年より供用開始され、26年程度使用されている。
　今後も経年劣化による修繕費等の増加が見込まれることから、長期的な改善計画が必要となる。</t>
    <phoneticPr fontId="4"/>
  </si>
  <si>
    <t>①収益的収支率：収益は増加したが、地方公営企業法適用に係る委託料等の増加により、前年から1.04ポイント減少した。経営改善に向けた取組が必要である。
④企業債残高対事業規模比率：平成29年度をもって建設事業が終了したため、減少傾向にある。
⑤経費回収率：汚水処理施設に係る修繕料の増加により経費回収率は減少したが、概ね類似団体と同じ水準となっている。
⑥汚水処理原価：汚水処理施設に係る修繕料の増加により類似団体と比較すると汚水処理原価は高い値となっている。平成29年度で整備が完了しているので、今後は汚水処理費の削減に努めていく。
⑦施設利用率：人口減少により一日平均処理量が下がったため、施設利用率は減少した。今後も利用率は微減していくと予想される。
⑧水洗化率：類似団体と比べ接続率は高い値である。今後も新たな接続が見込まれるため、水洗化率は上昇すると予想される。</t>
    <rPh sb="8" eb="10">
      <t>シュウエキ</t>
    </rPh>
    <rPh sb="11" eb="13">
      <t>ゾウカ</t>
    </rPh>
    <rPh sb="17" eb="26">
      <t>チホウコウエイキギョウホウテキヨウ</t>
    </rPh>
    <rPh sb="27" eb="28">
      <t>カカ</t>
    </rPh>
    <rPh sb="29" eb="31">
      <t>イタク</t>
    </rPh>
    <rPh sb="31" eb="32">
      <t>リョウ</t>
    </rPh>
    <rPh sb="32" eb="33">
      <t>トウ</t>
    </rPh>
    <rPh sb="34" eb="36">
      <t>ゾウカ</t>
    </rPh>
    <rPh sb="40" eb="42">
      <t>ゼンネン</t>
    </rPh>
    <rPh sb="52" eb="54">
      <t>ゲンショウ</t>
    </rPh>
    <rPh sb="111" eb="113">
      <t>ゲンショウ</t>
    </rPh>
    <rPh sb="113" eb="115">
      <t>ケイコウ</t>
    </rPh>
    <rPh sb="140" eb="142">
      <t>ゾウカ</t>
    </rPh>
    <rPh sb="151" eb="153">
      <t>ゲンショウ</t>
    </rPh>
    <rPh sb="157" eb="158">
      <t>オオム</t>
    </rPh>
    <rPh sb="159" eb="161">
      <t>ルイジ</t>
    </rPh>
    <rPh sb="161" eb="163">
      <t>ダンタイ</t>
    </rPh>
    <rPh sb="164" eb="165">
      <t>オナ</t>
    </rPh>
    <rPh sb="166" eb="168">
      <t>スイジュン</t>
    </rPh>
    <rPh sb="195" eb="196">
      <t>リョウ</t>
    </rPh>
    <rPh sb="197" eb="199">
      <t>ゾウカ</t>
    </rPh>
    <rPh sb="219" eb="220">
      <t>タカ</t>
    </rPh>
    <rPh sb="251" eb="253">
      <t>オスイ</t>
    </rPh>
    <rPh sb="253" eb="255">
      <t>ショリ</t>
    </rPh>
    <rPh sb="255" eb="256">
      <t>ヒ</t>
    </rPh>
    <rPh sb="257" eb="259">
      <t>サクゲン</t>
    </rPh>
    <rPh sb="260" eb="261">
      <t>ツト</t>
    </rPh>
    <rPh sb="314" eb="316">
      <t>ビゲン</t>
    </rPh>
    <phoneticPr fontId="4"/>
  </si>
  <si>
    <t>　企業債残高対事業規模比率は改善の傾向だが、修繕料の増加のため経費回収率は減少している。平成29年度で整備は完了したが処理場の老朽化なども懸念されるので、長期的な改善計画が必要である。</t>
    <rPh sb="14" eb="16">
      <t>カイゼン</t>
    </rPh>
    <rPh sb="17" eb="19">
      <t>ケイコウ</t>
    </rPh>
    <rPh sb="22" eb="24">
      <t>シュウゼン</t>
    </rPh>
    <rPh sb="24" eb="25">
      <t>リョウ</t>
    </rPh>
    <rPh sb="26" eb="28">
      <t>ゾウカ</t>
    </rPh>
    <rPh sb="31" eb="33">
      <t>ケイヒ</t>
    </rPh>
    <rPh sb="33" eb="35">
      <t>カイシュウ</t>
    </rPh>
    <rPh sb="35" eb="36">
      <t>リツ</t>
    </rPh>
    <rPh sb="37" eb="39">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</si>
</sst>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EB-4CA4-AD0C-F849E3B224B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DDEB-4CA4-AD0C-F849E3B224B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55.39</c:v>
                </c:pt>
                <c:pt idx="1">
                  <c:v>53.35</c:v>
                </c:pt>
                <c:pt idx="2">
                  <c:v>48.64</c:v>
                </c:pt>
                <c:pt idx="3">
                  <c:v>50.47</c:v>
                </c:pt>
                <c:pt idx="4">
                  <c:v>48.96</c:v>
                </c:pt>
              </c:numCache>
            </c:numRef>
          </c:val>
          <c:extLst>
            <c:ext xmlns:c16="http://schemas.microsoft.com/office/drawing/2014/chart" uri="{C3380CC4-5D6E-409C-BE32-E72D297353CC}">
              <c16:uniqueId val="{00000000-87F8-4B35-A1D2-76432BB5CA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87F8-4B35-A1D2-76432BB5CA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93.71</c:v>
                </c:pt>
                <c:pt idx="1">
                  <c:v>87.84</c:v>
                </c:pt>
                <c:pt idx="2">
                  <c:v>85.89</c:v>
                </c:pt>
                <c:pt idx="3">
                  <c:v>89.04</c:v>
                </c:pt>
                <c:pt idx="4">
                  <c:v>89.21</c:v>
                </c:pt>
              </c:numCache>
            </c:numRef>
          </c:val>
          <c:extLst>
            <c:ext xmlns:c16="http://schemas.microsoft.com/office/drawing/2014/chart" uri="{C3380CC4-5D6E-409C-BE32-E72D297353CC}">
              <c16:uniqueId val="{00000000-38C0-4C58-8D9D-19536BB60B3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38C0-4C58-8D9D-19536BB60B3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51.43</c:v>
                </c:pt>
                <c:pt idx="1">
                  <c:v>69.319999999999993</c:v>
                </c:pt>
                <c:pt idx="2">
                  <c:v>80.680000000000007</c:v>
                </c:pt>
                <c:pt idx="3">
                  <c:v>92.44</c:v>
                </c:pt>
                <c:pt idx="4">
                  <c:v>91.4</c:v>
                </c:pt>
              </c:numCache>
            </c:numRef>
          </c:val>
          <c:extLst>
            <c:ext xmlns:c16="http://schemas.microsoft.com/office/drawing/2014/chart" uri="{C3380CC4-5D6E-409C-BE32-E72D297353CC}">
              <c16:uniqueId val="{00000000-FF54-402D-BE45-AF208C4D48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54-402D-BE45-AF208C4D48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E-4874-9CD4-9D52491A499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E-4874-9CD4-9D52491A499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07-428F-993F-85E11A4016E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07-428F-993F-85E11A4016E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72-402B-A861-C999EF8D2B3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72-402B-A861-C999EF8D2B3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75-4AFF-9798-48A64409489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75-4AFF-9798-48A64409489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2209.7800000000002</c:v>
                </c:pt>
                <c:pt idx="1">
                  <c:v>1020.42</c:v>
                </c:pt>
                <c:pt idx="2">
                  <c:v>920.45</c:v>
                </c:pt>
                <c:pt idx="3">
                  <c:v>250.11</c:v>
                </c:pt>
                <c:pt idx="4">
                  <c:v>127.96</c:v>
                </c:pt>
              </c:numCache>
            </c:numRef>
          </c:val>
          <c:extLst>
            <c:ext xmlns:c16="http://schemas.microsoft.com/office/drawing/2014/chart" uri="{C3380CC4-5D6E-409C-BE32-E72D297353CC}">
              <c16:uniqueId val="{00000000-B1C5-460D-A335-1562DC4333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B1C5-460D-A335-1562DC4333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38.08</c:v>
                </c:pt>
                <c:pt idx="1">
                  <c:v>50.21</c:v>
                </c:pt>
                <c:pt idx="2">
                  <c:v>53.59</c:v>
                </c:pt>
                <c:pt idx="3">
                  <c:v>81.290000000000006</c:v>
                </c:pt>
                <c:pt idx="4">
                  <c:v>59.4</c:v>
                </c:pt>
              </c:numCache>
            </c:numRef>
          </c:val>
          <c:extLst>
            <c:ext xmlns:c16="http://schemas.microsoft.com/office/drawing/2014/chart" uri="{C3380CC4-5D6E-409C-BE32-E72D297353CC}">
              <c16:uniqueId val="{00000000-00FD-4E2A-B2E9-D84E146772A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0FD-4E2A-B2E9-D84E146772A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354.04</c:v>
                </c:pt>
                <c:pt idx="1">
                  <c:v>286.86</c:v>
                </c:pt>
                <c:pt idx="2">
                  <c:v>324.77999999999997</c:v>
                </c:pt>
                <c:pt idx="3">
                  <c:v>202.82</c:v>
                </c:pt>
                <c:pt idx="4">
                  <c:v>290.86</c:v>
                </c:pt>
              </c:numCache>
            </c:numRef>
          </c:val>
          <c:extLst>
            <c:ext xmlns:c16="http://schemas.microsoft.com/office/drawing/2014/chart" uri="{C3380CC4-5D6E-409C-BE32-E72D297353CC}">
              <c16:uniqueId val="{00000000-62A2-4DEB-993D-C747626A57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2A2-4DEB-993D-C747626A57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58"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須賀川市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76759</v>
      </c>
      <c r="AM8" s="50"/>
      <c r="AN8" s="50"/>
      <c r="AO8" s="50"/>
      <c r="AP8" s="50"/>
      <c r="AQ8" s="50"/>
      <c r="AR8" s="50"/>
      <c r="AS8" s="50"/>
      <c r="AT8" s="45">
        <f>データ!T6</f>
        <v>279.43</v>
      </c>
      <c r="AU8" s="45"/>
      <c r="AV8" s="45"/>
      <c r="AW8" s="45"/>
      <c r="AX8" s="45"/>
      <c r="AY8" s="45"/>
      <c r="AZ8" s="45"/>
      <c r="BA8" s="45"/>
      <c r="BB8" s="45">
        <f>データ!U6</f>
        <v>274.7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15.47</v>
      </c>
      <c r="Q10" s="45"/>
      <c r="R10" s="45"/>
      <c r="S10" s="45"/>
      <c r="T10" s="45"/>
      <c r="U10" s="45"/>
      <c r="V10" s="45"/>
      <c r="W10" s="45">
        <f>データ!Q6</f>
        <v>100</v>
      </c>
      <c r="X10" s="45"/>
      <c r="Y10" s="45"/>
      <c r="Z10" s="45"/>
      <c r="AA10" s="45"/>
      <c r="AB10" s="45"/>
      <c r="AC10" s="45"/>
      <c r="AD10" s="50">
        <f>データ!R6</f>
        <v>4212</v>
      </c>
      <c r="AE10" s="50"/>
      <c r="AF10" s="50"/>
      <c r="AG10" s="50"/>
      <c r="AH10" s="50"/>
      <c r="AI10" s="50"/>
      <c r="AJ10" s="50"/>
      <c r="AK10" s="2"/>
      <c r="AL10" s="50">
        <f>データ!V6</f>
        <v>11828</v>
      </c>
      <c r="AM10" s="50"/>
      <c r="AN10" s="50"/>
      <c r="AO10" s="50"/>
      <c r="AP10" s="50"/>
      <c r="AQ10" s="50"/>
      <c r="AR10" s="50"/>
      <c r="AS10" s="50"/>
      <c r="AT10" s="45">
        <f>データ!W6</f>
        <v>15.79</v>
      </c>
      <c r="AU10" s="45"/>
      <c r="AV10" s="45"/>
      <c r="AW10" s="45"/>
      <c r="AX10" s="45"/>
      <c r="AY10" s="45"/>
      <c r="AZ10" s="45"/>
      <c r="BA10" s="45"/>
      <c r="BB10" s="45">
        <f>データ!X6</f>
        <v>749.08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6Vcj5caY5rsd7+kUo2505w/LrFaCPpK9ruvcnNUTzylDNUOhS+1ZLB8Jmtc2szTAol52cQfhK9XqhA4AOOejbA==" saltValue="vogW/zp3+ZJ+NMjH6Itj7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72079</v>
      </c>
      <c r="D6" s="33">
        <f t="shared" si="3"/>
        <v>47</v>
      </c>
      <c r="E6" s="33">
        <f t="shared" si="3"/>
        <v>17</v>
      </c>
      <c r="F6" s="33">
        <f t="shared" si="3"/>
        <v>5</v>
      </c>
      <c r="G6" s="33">
        <f t="shared" si="3"/>
        <v>0</v>
      </c>
      <c r="H6" s="33" t="str">
        <f t="shared" si="3"/>
        <v>福島県　須賀川市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15.47</v>
      </c>
      <c r="Q6" s="34">
        <f t="shared" si="3"/>
        <v>100</v>
      </c>
      <c r="R6" s="34">
        <f t="shared" si="3"/>
        <v>4212</v>
      </c>
      <c r="S6" s="34">
        <f t="shared" si="3"/>
        <v>76759</v>
      </c>
      <c r="T6" s="34">
        <f t="shared" si="3"/>
        <v>279.43</v>
      </c>
      <c r="U6" s="34">
        <f t="shared" si="3"/>
        <v>274.7</v>
      </c>
      <c r="V6" s="34">
        <f t="shared" si="3"/>
        <v>11828</v>
      </c>
      <c r="W6" s="34">
        <f t="shared" si="3"/>
        <v>15.79</v>
      </c>
      <c r="X6" s="34">
        <f t="shared" si="3"/>
        <v>749.08</v>
      </c>
      <c r="Y6" s="35">
        <f>IF(Y7="",NA(),Y7)</f>
        <v>51.43</v>
      </c>
      <c r="Z6" s="35">
        <f t="shared" ref="Z6:AH6" si="4">IF(Z7="",NA(),Z7)</f>
        <v>69.319999999999993</v>
      </c>
      <c r="AA6" s="35">
        <f t="shared" si="4"/>
        <v>80.680000000000007</v>
      </c>
      <c r="AB6" s="35">
        <f t="shared" si="4"/>
        <v>92.44</v>
      </c>
      <c r="AC6" s="35">
        <f t="shared" si="4"/>
        <v>91.4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2209.7800000000002</v>
      </c>
      <c r="BG6" s="35">
        <f t="shared" ref="BG6:BO6" si="7">IF(BG7="",NA(),BG7)</f>
        <v>1020.42</v>
      </c>
      <c r="BH6" s="35">
        <f t="shared" si="7"/>
        <v>920.45</v>
      </c>
      <c r="BI6" s="35">
        <f t="shared" si="7"/>
        <v>250.11</v>
      </c>
      <c r="BJ6" s="35">
        <f t="shared" si="7"/>
        <v>127.96</v>
      </c>
      <c r="BK6" s="35">
        <f t="shared" si="7"/>
        <v>1044.8</v>
      </c>
      <c r="BL6" s="35">
        <f t="shared" si="7"/>
        <v>1081.8</v>
      </c>
      <c r="BM6" s="35">
        <f t="shared" si="7"/>
        <v>974.93</v>
      </c>
      <c r="BN6" s="35">
        <f t="shared" si="7"/>
        <v>855.8</v>
      </c>
      <c r="BO6" s="35">
        <f t="shared" si="7"/>
        <v>789.46</v>
      </c>
      <c r="BP6" s="34" t="str">
        <f>IF(BP7="","",IF(BP7="-","【-】","【"&amp;SUBSTITUTE(TEXT(BP7,"#,##0.00"),"-","△")&amp;"】"))</f>
        <v>【747.76】</v>
      </c>
      <c r="BQ6" s="35">
        <f>IF(BQ7="",NA(),BQ7)</f>
        <v>38.08</v>
      </c>
      <c r="BR6" s="35">
        <f t="shared" ref="BR6:BZ6" si="8">IF(BR7="",NA(),BR7)</f>
        <v>50.21</v>
      </c>
      <c r="BS6" s="35">
        <f t="shared" si="8"/>
        <v>53.59</v>
      </c>
      <c r="BT6" s="35">
        <f t="shared" si="8"/>
        <v>81.290000000000006</v>
      </c>
      <c r="BU6" s="35">
        <f t="shared" si="8"/>
        <v>59.4</v>
      </c>
      <c r="BV6" s="35">
        <f t="shared" si="8"/>
        <v>50.82</v>
      </c>
      <c r="BW6" s="35">
        <f t="shared" si="8"/>
        <v>52.19</v>
      </c>
      <c r="BX6" s="35">
        <f t="shared" si="8"/>
        <v>55.32</v>
      </c>
      <c r="BY6" s="35">
        <f t="shared" si="8"/>
        <v>59.8</v>
      </c>
      <c r="BZ6" s="35">
        <f t="shared" si="8"/>
        <v>57.77</v>
      </c>
      <c r="CA6" s="34" t="str">
        <f>IF(CA7="","",IF(CA7="-","【-】","【"&amp;SUBSTITUTE(TEXT(CA7,"#,##0.00"),"-","△")&amp;"】"))</f>
        <v>【59.51】</v>
      </c>
      <c r="CB6" s="35">
        <f>IF(CB7="",NA(),CB7)</f>
        <v>354.04</v>
      </c>
      <c r="CC6" s="35">
        <f t="shared" ref="CC6:CK6" si="9">IF(CC7="",NA(),CC7)</f>
        <v>286.86</v>
      </c>
      <c r="CD6" s="35">
        <f t="shared" si="9"/>
        <v>324.77999999999997</v>
      </c>
      <c r="CE6" s="35">
        <f t="shared" si="9"/>
        <v>202.82</v>
      </c>
      <c r="CF6" s="35">
        <f t="shared" si="9"/>
        <v>290.86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55.39</v>
      </c>
      <c r="CN6" s="35">
        <f t="shared" ref="CN6:CV6" si="10">IF(CN7="",NA(),CN7)</f>
        <v>53.35</v>
      </c>
      <c r="CO6" s="35">
        <f t="shared" si="10"/>
        <v>48.64</v>
      </c>
      <c r="CP6" s="35">
        <f t="shared" si="10"/>
        <v>50.47</v>
      </c>
      <c r="CQ6" s="35">
        <f t="shared" si="10"/>
        <v>48.96</v>
      </c>
      <c r="CR6" s="35">
        <f t="shared" si="10"/>
        <v>53.24</v>
      </c>
      <c r="CS6" s="35">
        <f t="shared" si="10"/>
        <v>52.31</v>
      </c>
      <c r="CT6" s="35">
        <f t="shared" si="10"/>
        <v>60.65</v>
      </c>
      <c r="CU6" s="35">
        <f t="shared" si="10"/>
        <v>51.75</v>
      </c>
      <c r="CV6" s="35">
        <f t="shared" si="10"/>
        <v>50.68</v>
      </c>
      <c r="CW6" s="34" t="str">
        <f>IF(CW7="","",IF(CW7="-","【-】","【"&amp;SUBSTITUTE(TEXT(CW7,"#,##0.00"),"-","△")&amp;"】"))</f>
        <v>【52.23】</v>
      </c>
      <c r="CX6" s="35">
        <f>IF(CX7="",NA(),CX7)</f>
        <v>93.71</v>
      </c>
      <c r="CY6" s="35">
        <f t="shared" ref="CY6:DG6" si="11">IF(CY7="",NA(),CY7)</f>
        <v>87.84</v>
      </c>
      <c r="CZ6" s="35">
        <f t="shared" si="11"/>
        <v>85.89</v>
      </c>
      <c r="DA6" s="35">
        <f t="shared" si="11"/>
        <v>89.04</v>
      </c>
      <c r="DB6" s="35">
        <f t="shared" si="11"/>
        <v>89.21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72079</v>
      </c>
      <c r="D7" s="37">
        <v>47</v>
      </c>
      <c r="E7" s="37">
        <v>17</v>
      </c>
      <c r="F7" s="37">
        <v>5</v>
      </c>
      <c r="G7" s="37">
        <v>0</v>
      </c>
      <c r="H7" s="37" t="s">
        <v>99</v>
      </c>
      <c r="I7" s="37" t="s">
        <v>100</v>
      </c>
      <c r="J7" s="37" t="s">
        <v>101</v>
      </c>
      <c r="K7" s="37" t="s">
        <v>102</v>
      </c>
      <c r="L7" s="37" t="s">
        <v>103</v>
      </c>
      <c r="M7" s="37" t="s">
        <v>104</v>
      </c>
      <c r="N7" s="38" t="s">
        <v>105</v>
      </c>
      <c r="O7" s="38" t="s">
        <v>106</v>
      </c>
      <c r="P7" s="38">
        <v>15.47</v>
      </c>
      <c r="Q7" s="38">
        <v>100</v>
      </c>
      <c r="R7" s="38">
        <v>4212</v>
      </c>
      <c r="S7" s="38">
        <v>76759</v>
      </c>
      <c r="T7" s="38">
        <v>279.43</v>
      </c>
      <c r="U7" s="38">
        <v>274.7</v>
      </c>
      <c r="V7" s="38">
        <v>11828</v>
      </c>
      <c r="W7" s="38">
        <v>15.79</v>
      </c>
      <c r="X7" s="38">
        <v>749.08</v>
      </c>
      <c r="Y7" s="38">
        <v>51.43</v>
      </c>
      <c r="Z7" s="38">
        <v>69.319999999999993</v>
      </c>
      <c r="AA7" s="38">
        <v>80.680000000000007</v>
      </c>
      <c r="AB7" s="38">
        <v>92.44</v>
      </c>
      <c r="AC7" s="38">
        <v>91.4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2209.7800000000002</v>
      </c>
      <c r="BG7" s="38">
        <v>1020.42</v>
      </c>
      <c r="BH7" s="38">
        <v>920.45</v>
      </c>
      <c r="BI7" s="38">
        <v>250.11</v>
      </c>
      <c r="BJ7" s="38">
        <v>127.96</v>
      </c>
      <c r="BK7" s="38">
        <v>1044.8</v>
      </c>
      <c r="BL7" s="38">
        <v>1081.8</v>
      </c>
      <c r="BM7" s="38">
        <v>974.93</v>
      </c>
      <c r="BN7" s="38">
        <v>855.8</v>
      </c>
      <c r="BO7" s="38">
        <v>789.46</v>
      </c>
      <c r="BP7" s="38">
        <v>747.76</v>
      </c>
      <c r="BQ7" s="38">
        <v>38.08</v>
      </c>
      <c r="BR7" s="38">
        <v>50.21</v>
      </c>
      <c r="BS7" s="38">
        <v>53.59</v>
      </c>
      <c r="BT7" s="38">
        <v>81.290000000000006</v>
      </c>
      <c r="BU7" s="38">
        <v>59.4</v>
      </c>
      <c r="BV7" s="38">
        <v>50.82</v>
      </c>
      <c r="BW7" s="38">
        <v>52.19</v>
      </c>
      <c r="BX7" s="38">
        <v>55.32</v>
      </c>
      <c r="BY7" s="38">
        <v>59.8</v>
      </c>
      <c r="BZ7" s="38">
        <v>57.77</v>
      </c>
      <c r="CA7" s="38">
        <v>59.51</v>
      </c>
      <c r="CB7" s="38">
        <v>354.04</v>
      </c>
      <c r="CC7" s="38">
        <v>286.86</v>
      </c>
      <c r="CD7" s="38">
        <v>324.77999999999997</v>
      </c>
      <c r="CE7" s="38">
        <v>202.82</v>
      </c>
      <c r="CF7" s="38">
        <v>290.86</v>
      </c>
      <c r="CG7" s="38">
        <v>300.52</v>
      </c>
      <c r="CH7" s="38">
        <v>296.14</v>
      </c>
      <c r="CI7" s="38">
        <v>283.17</v>
      </c>
      <c r="CJ7" s="38">
        <v>263.76</v>
      </c>
      <c r="CK7" s="38">
        <v>274.35000000000002</v>
      </c>
      <c r="CL7" s="38">
        <v>261.45999999999998</v>
      </c>
      <c r="CM7" s="38">
        <v>55.39</v>
      </c>
      <c r="CN7" s="38">
        <v>53.35</v>
      </c>
      <c r="CO7" s="38">
        <v>48.64</v>
      </c>
      <c r="CP7" s="38">
        <v>50.47</v>
      </c>
      <c r="CQ7" s="38">
        <v>48.96</v>
      </c>
      <c r="CR7" s="38">
        <v>53.24</v>
      </c>
      <c r="CS7" s="38">
        <v>52.31</v>
      </c>
      <c r="CT7" s="38">
        <v>60.65</v>
      </c>
      <c r="CU7" s="38">
        <v>51.75</v>
      </c>
      <c r="CV7" s="38">
        <v>50.68</v>
      </c>
      <c r="CW7" s="38">
        <v>52.23</v>
      </c>
      <c r="CX7" s="38">
        <v>93.71</v>
      </c>
      <c r="CY7" s="38">
        <v>87.84</v>
      </c>
      <c r="CZ7" s="38">
        <v>85.89</v>
      </c>
      <c r="DA7" s="38">
        <v>89.04</v>
      </c>
      <c r="DB7" s="38">
        <v>89.21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1649</cp:lastModifiedBy>
  <dcterms:created xsi:type="dcterms:W3CDTF">2019-12-05T05:16:49Z</dcterms:created>
  <dcterms:modified xsi:type="dcterms:W3CDTF">2020-01-29T02:53:46Z</dcterms:modified>
  <cp:category/>
</cp:coreProperties>
</file>