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1zegj7HKbvkpDkBh2rNzfpIgyD0+EvfavNuBPNPPBE4Ln5tTE08ud8usUWrNmVVdAlhrygXw35R4hXE+Zc7Ww==" workbookSaltValue="O9UFBzOn43lxlHNAyeTsi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<sst xmlns="http://schemas.openxmlformats.org/spreadsheetml/2006/main" count="235" uniqueCount="123">
  <si>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</si>
  <si>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</si>
  <si>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</si>
  <si>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</si>
  <si>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</si>
  <si>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</si>
  <si>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</si>
  <si>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</si>
  <si>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</si>
  <si>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</si>
  <si>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</si>
  <si>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</si>
  <si>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</si>
  <si>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</si>
  <si>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</si>
  <si>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</si>
  <si>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</si>
  <si>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</si>
  <si>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</si>
  <si>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</si>
  <si>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</si>
  <si>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</si>
  <si>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</si>
  <si>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</si>
  <si>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</si>
  <si>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</si>
  <si>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</si>
  <si>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</si>
  <si>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</si>
  <si>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</si>
  <si>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</si>
  <si>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</si>
  <si>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</si>
  <si>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</si>
  <si>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</si>
  <si>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</si>
  <si>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</si>
  <si>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</si>
  <si>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</si>
  <si>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</si>
  <si>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</si>
  <si>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</si>
  <si>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</si>
  <si>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</si>
  <si>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</si>
  <si>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</si>
  <si>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</si>
  <si>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</si>
  <si>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</si>
  <si>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</si>
  <si>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</si>
  <si>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</si>
  <si>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</si>
  <si>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</si>
  <si>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</si>
  <si>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</si>
  <si>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</si>
  <si>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</si>
  <si>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</si>
  <si>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</si>
  <si>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</si>
  <si>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</si>
  <si>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</si>
  <si>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</si>
  <si>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</si>
  <si>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</si>
  <si>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</si>
  <si>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</si>
  <si>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</si>
  <si>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</si>
  <si>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</si>
  <si>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</si>
  <si>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</si>
  <si>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</si>
  <si>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</si>
  <si>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</si>
  <si>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</si>
  <si>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</si>
  <si>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</si>
  <si>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</si>
  <si>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</si>
  <si>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</si>
  <si>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</si>
  <si>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</si>
  <si>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</si>
  <si>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</si>
  <si>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</si>
  <si>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</si>
  <si>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</si>
  <si>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</si>
  <si>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</si>
  <si>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</si>
  <si>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</si>
  <si>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</si>
  <si>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</si>
  <si>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</si>
  <si>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</si>
  <si>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</si>
  <si>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</si>
  <si>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</si>
  <si>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</si>
  <si>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</si>
  <si>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</si>
  <si>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</si>
  <si>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</si>
  <si>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</si>
  <si>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</si>
  <si>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</si>
  <si>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</si>
  <si>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</si>
  <si>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</si>
  <si>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</si>
  <si>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</si>
  <si>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</si>
  <si>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</si>
  <si>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</si>
  <si>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</si>
  <si>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</si>
  <si>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</si>
  <si>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</si>
  <si>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類似団体平均値より高い数値を示している。今後、施設の老朽化が進むことから適切な改築更新が求められる。なお、平成26年度から平成28年度にかけて老朽化した設備の一部更新工事を実施しました。　　　　　　　　　　　　                        　②③管渠老朽化率及び管渠改善率は0.00%である。これは、平成3年度に供用開始された事業であることから、管渠の老朽化は進んでいないためである。
また、当該地区は不明水量が多く有収率も低い数値を示していることから、今後、不明水調査を実施し、結果に基づき計画的に改修を図る必要がある。</t>
    <rPh sb="25" eb="27">
      <t>スウチ</t>
    </rPh>
    <rPh sb="28" eb="29">
      <t>シメ</t>
    </rPh>
    <rPh sb="34" eb="36">
      <t>コンゴ</t>
    </rPh>
    <rPh sb="37" eb="39">
      <t>シセツ</t>
    </rPh>
    <rPh sb="40" eb="43">
      <t>ロウキュウカ</t>
    </rPh>
    <rPh sb="44" eb="45">
      <t>スス</t>
    </rPh>
    <rPh sb="50" eb="52">
      <t>テキセツ</t>
    </rPh>
    <rPh sb="53" eb="55">
      <t>カイチク</t>
    </rPh>
    <rPh sb="55" eb="57">
      <t>コウシン</t>
    </rPh>
    <rPh sb="58" eb="59">
      <t>モト</t>
    </rPh>
    <rPh sb="67" eb="69">
      <t>ヘイセイ</t>
    </rPh>
    <rPh sb="71" eb="73">
      <t>ネンド</t>
    </rPh>
    <rPh sb="75" eb="77">
      <t>ヘイセイ</t>
    </rPh>
    <rPh sb="79" eb="81">
      <t>ネンド</t>
    </rPh>
    <rPh sb="85" eb="88">
      <t>ロウキュウカ</t>
    </rPh>
    <rPh sb="90" eb="92">
      <t>セツビ</t>
    </rPh>
    <rPh sb="93" eb="95">
      <t>イチブ</t>
    </rPh>
    <rPh sb="95" eb="97">
      <t>コウシン</t>
    </rPh>
    <rPh sb="97" eb="99">
      <t>コウジ</t>
    </rPh>
    <rPh sb="100" eb="102">
      <t>ジッシ</t>
    </rPh>
    <rPh sb="146" eb="148">
      <t>カンキョ</t>
    </rPh>
    <rPh sb="148" eb="150">
      <t>ロウキュウ</t>
    </rPh>
    <rPh sb="150" eb="151">
      <t>カ</t>
    </rPh>
    <rPh sb="151" eb="152">
      <t>リツ</t>
    </rPh>
    <rPh sb="152" eb="153">
      <t>オヨ</t>
    </rPh>
    <rPh sb="154" eb="156">
      <t>カンキョ</t>
    </rPh>
    <rPh sb="156" eb="158">
      <t>カイゼン</t>
    </rPh>
    <rPh sb="158" eb="159">
      <t>リツ</t>
    </rPh>
    <rPh sb="219" eb="221">
      <t>トウガイ</t>
    </rPh>
    <rPh sb="221" eb="223">
      <t>チク</t>
    </rPh>
    <rPh sb="224" eb="226">
      <t>フメイ</t>
    </rPh>
    <rPh sb="226" eb="227">
      <t>スイ</t>
    </rPh>
    <rPh sb="227" eb="228">
      <t>リョウ</t>
    </rPh>
    <rPh sb="229" eb="230">
      <t>オオ</t>
    </rPh>
    <rPh sb="231" eb="233">
      <t>ユウシュウ</t>
    </rPh>
    <rPh sb="233" eb="234">
      <t>リツ</t>
    </rPh>
    <rPh sb="235" eb="236">
      <t>ヒク</t>
    </rPh>
    <rPh sb="237" eb="239">
      <t>スウチ</t>
    </rPh>
    <rPh sb="240" eb="241">
      <t>シメ</t>
    </rPh>
    <rPh sb="250" eb="252">
      <t>コンゴ</t>
    </rPh>
    <rPh sb="253" eb="255">
      <t>フメイ</t>
    </rPh>
    <rPh sb="255" eb="256">
      <t>スイ</t>
    </rPh>
    <rPh sb="256" eb="258">
      <t>チョウサ</t>
    </rPh>
    <rPh sb="259" eb="261">
      <t>ジッシ</t>
    </rPh>
    <rPh sb="263" eb="265">
      <t>ケッカ</t>
    </rPh>
    <rPh sb="266" eb="267">
      <t>モト</t>
    </rPh>
    <rPh sb="269" eb="272">
      <t>ケイカクテキ</t>
    </rPh>
    <rPh sb="273" eb="275">
      <t>カイシュウ</t>
    </rPh>
    <rPh sb="276" eb="277">
      <t>ハカ</t>
    </rPh>
    <rPh sb="278" eb="280">
      <t>ヒツヨウ</t>
    </rPh>
    <phoneticPr fontId="4"/>
  </si>
  <si>
    <t>　当市の特定環境保全公共下水道事業は、東日本大震災による津波被災によって2処理区の１つが流失しており、当初の財政想定と大きく状況が変化している。
　今後は、人口減少により使用料収入が見込めないことから、維持管理の更なる効率化を図るとともに、他会計負担金や使用料収入などの財源確保を総合的に検討して、事業を安定的かつ継続して実施していくために、引き続き経営状況の改善に努める。</t>
    <rPh sb="1" eb="3">
      <t>トウシ</t>
    </rPh>
    <rPh sb="4" eb="6">
      <t>トクテイ</t>
    </rPh>
    <rPh sb="6" eb="8">
      <t>カンキョウ</t>
    </rPh>
    <rPh sb="8" eb="10">
      <t>ホゼン</t>
    </rPh>
    <rPh sb="10" eb="12">
      <t>コウキョウ</t>
    </rPh>
    <rPh sb="12" eb="15">
      <t>ゲスイドウ</t>
    </rPh>
    <rPh sb="15" eb="17">
      <t>ジギョウ</t>
    </rPh>
    <rPh sb="19" eb="20">
      <t>ヒガシ</t>
    </rPh>
    <rPh sb="20" eb="22">
      <t>ニホン</t>
    </rPh>
    <rPh sb="22" eb="25">
      <t>ダイシンサイ</t>
    </rPh>
    <rPh sb="28" eb="30">
      <t>ツナミ</t>
    </rPh>
    <rPh sb="30" eb="32">
      <t>ヒサイ</t>
    </rPh>
    <rPh sb="37" eb="39">
      <t>ショリ</t>
    </rPh>
    <rPh sb="39" eb="40">
      <t>ク</t>
    </rPh>
    <rPh sb="44" eb="46">
      <t>リュウシツ</t>
    </rPh>
    <rPh sb="51" eb="53">
      <t>トウショ</t>
    </rPh>
    <rPh sb="54" eb="56">
      <t>ザイセイ</t>
    </rPh>
    <rPh sb="56" eb="58">
      <t>ソウテイ</t>
    </rPh>
    <rPh sb="59" eb="60">
      <t>オオ</t>
    </rPh>
    <rPh sb="62" eb="64">
      <t>ジョウキョウ</t>
    </rPh>
    <rPh sb="65" eb="67">
      <t>ヘンカ</t>
    </rPh>
    <rPh sb="74" eb="76">
      <t>コンゴ</t>
    </rPh>
    <rPh sb="78" eb="80">
      <t>ジンコウ</t>
    </rPh>
    <rPh sb="80" eb="82">
      <t>ゲンショウ</t>
    </rPh>
    <rPh sb="85" eb="88">
      <t>シヨウリョウ</t>
    </rPh>
    <rPh sb="88" eb="90">
      <t>シュウニュウ</t>
    </rPh>
    <rPh sb="91" eb="93">
      <t>ミコ</t>
    </rPh>
    <rPh sb="101" eb="103">
      <t>イジ</t>
    </rPh>
    <rPh sb="103" eb="105">
      <t>カンリ</t>
    </rPh>
    <rPh sb="106" eb="107">
      <t>サラ</t>
    </rPh>
    <rPh sb="109" eb="112">
      <t>コウリツカ</t>
    </rPh>
    <rPh sb="113" eb="114">
      <t>ハカ</t>
    </rPh>
    <rPh sb="120" eb="121">
      <t>タ</t>
    </rPh>
    <rPh sb="121" eb="123">
      <t>カイケイ</t>
    </rPh>
    <rPh sb="123" eb="126">
      <t>フタンキン</t>
    </rPh>
    <rPh sb="127" eb="130">
      <t>シヨウリョウ</t>
    </rPh>
    <rPh sb="130" eb="132">
      <t>シュウニュウ</t>
    </rPh>
    <rPh sb="135" eb="137">
      <t>ザイゲン</t>
    </rPh>
    <rPh sb="137" eb="139">
      <t>カクホ</t>
    </rPh>
    <rPh sb="140" eb="143">
      <t>ソウゴウテキ</t>
    </rPh>
    <rPh sb="144" eb="146">
      <t>ケントウ</t>
    </rPh>
    <rPh sb="149" eb="151">
      <t>ジギョウ</t>
    </rPh>
    <rPh sb="152" eb="155">
      <t>アンテイテキ</t>
    </rPh>
    <rPh sb="157" eb="159">
      <t>ケイゾク</t>
    </rPh>
    <rPh sb="161" eb="163">
      <t>ジッシ</t>
    </rPh>
    <rPh sb="171" eb="172">
      <t>ヒ</t>
    </rPh>
    <rPh sb="173" eb="174">
      <t>ツヅ</t>
    </rPh>
    <rPh sb="175" eb="177">
      <t>ケイエイ</t>
    </rPh>
    <rPh sb="177" eb="179">
      <t>ジョウキョウ</t>
    </rPh>
    <rPh sb="180" eb="182">
      <t>カイゼン</t>
    </rPh>
    <rPh sb="183" eb="184">
      <t>ツト</t>
    </rPh>
    <phoneticPr fontId="4"/>
  </si>
  <si>
    <t>①⑤経常収支比率については、平成24年度以降100％以上を維持しているが、経費回収率が類似団体と比較すると低い水準であることから、資本費に係る他会計負担金に拠るところが大きくなっている。
②累積欠損金比率については、これまで東日本大震災によって資産を大量に除却したことから高い水準を示していたが、平成２８年度で被災管渠処分工事が完了したことから徐々に改善している。</t>
    <rPh sb="2" eb="4">
      <t>ケイジョウ</t>
    </rPh>
    <rPh sb="4" eb="6">
      <t>シュウシ</t>
    </rPh>
    <rPh sb="6" eb="8">
      <t>ヒリツ</t>
    </rPh>
    <rPh sb="14" eb="16">
      <t>ヘイセイ</t>
    </rPh>
    <rPh sb="18" eb="20">
      <t>ネンド</t>
    </rPh>
    <rPh sb="20" eb="22">
      <t>イコウ</t>
    </rPh>
    <rPh sb="26" eb="28">
      <t>イジョウ</t>
    </rPh>
    <rPh sb="29" eb="31">
      <t>イジ</t>
    </rPh>
    <rPh sb="37" eb="39">
      <t>ケイヒ</t>
    </rPh>
    <rPh sb="39" eb="41">
      <t>カイシュウ</t>
    </rPh>
    <rPh sb="41" eb="42">
      <t>リツ</t>
    </rPh>
    <rPh sb="43" eb="45">
      <t>ルイジ</t>
    </rPh>
    <rPh sb="45" eb="47">
      <t>ダンタイ</t>
    </rPh>
    <rPh sb="48" eb="50">
      <t>ヒカク</t>
    </rPh>
    <rPh sb="53" eb="54">
      <t>ヒク</t>
    </rPh>
    <rPh sb="55" eb="57">
      <t>スイジュン</t>
    </rPh>
    <rPh sb="65" eb="67">
      <t>シホン</t>
    </rPh>
    <rPh sb="67" eb="68">
      <t>ヒ</t>
    </rPh>
    <rPh sb="69" eb="70">
      <t>カカ</t>
    </rPh>
    <rPh sb="71" eb="72">
      <t>タ</t>
    </rPh>
    <rPh sb="72" eb="74">
      <t>カイケイ</t>
    </rPh>
    <rPh sb="74" eb="77">
      <t>フタンキン</t>
    </rPh>
    <rPh sb="78" eb="79">
      <t>ヨ</t>
    </rPh>
    <rPh sb="84" eb="85">
      <t>オオ</t>
    </rPh>
    <rPh sb="95" eb="97">
      <t>ルイセキ</t>
    </rPh>
    <rPh sb="97" eb="100">
      <t>ケッソンキン</t>
    </rPh>
    <rPh sb="100" eb="102">
      <t>ヒリツ</t>
    </rPh>
    <rPh sb="112" eb="113">
      <t>ヒガシ</t>
    </rPh>
    <rPh sb="113" eb="115">
      <t>ニホン</t>
    </rPh>
    <rPh sb="115" eb="118">
      <t>ダイシンサイ</t>
    </rPh>
    <rPh sb="122" eb="124">
      <t>シサン</t>
    </rPh>
    <rPh sb="125" eb="127">
      <t>タイリョウ</t>
    </rPh>
    <rPh sb="128" eb="130">
      <t>ジョキャク</t>
    </rPh>
    <rPh sb="136" eb="137">
      <t>タカ</t>
    </rPh>
    <rPh sb="138" eb="140">
      <t>スイジュン</t>
    </rPh>
    <rPh sb="141" eb="142">
      <t>シメ</t>
    </rPh>
    <rPh sb="148" eb="150">
      <t>ヘイセイ</t>
    </rPh>
    <rPh sb="152" eb="154">
      <t>ネンド</t>
    </rPh>
    <rPh sb="155" eb="157">
      <t>ヒサイ</t>
    </rPh>
    <rPh sb="157" eb="159">
      <t>カンキョ</t>
    </rPh>
    <rPh sb="159" eb="161">
      <t>ショブン</t>
    </rPh>
    <rPh sb="161" eb="163">
      <t>コウジ</t>
    </rPh>
    <rPh sb="164" eb="166">
      <t>カンリョウ</t>
    </rPh>
    <rPh sb="172" eb="174">
      <t>ジョジョ</t>
    </rPh>
    <rPh sb="175" eb="177">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</si>
</sst>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97-448E-AAD2-965F47568F46}"/>
            </c:ext>
          </c:extLst>
        </c:ser>
        <c:dLbls>
          <c:showLegendKey val="0"/>
          <c:showVal val="0"/>
          <c:showCatName val="0"/>
          <c:showSerName val="0"/>
          <c:showPercent val="0"/>
          <c:showBubbleSize val="0"/>
        </c:dLbls>
        <c:gapWidth val="150"/>
        <c:axId val="86986112"/>
        <c:axId val="8699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D397-448E-AAD2-965F47568F46}"/>
            </c:ext>
          </c:extLst>
        </c:ser>
        <c:dLbls>
          <c:showLegendKey val="0"/>
          <c:showVal val="0"/>
          <c:showCatName val="0"/>
          <c:showSerName val="0"/>
          <c:showPercent val="0"/>
          <c:showBubbleSize val="0"/>
        </c:dLbls>
        <c:marker val="1"/>
        <c:smooth val="0"/>
        <c:axId val="86986112"/>
        <c:axId val="86996480"/>
      </c:lineChart>
      <c:dateAx>
        <c:axId val="86986112"/>
        <c:scaling>
          <c:orientation val="minMax"/>
        </c:scaling>
        <c:delete val="1"/>
        <c:axPos val="b"/>
        <c:numFmt formatCode="ge" sourceLinked="1"/>
        <c:majorTickMark val="none"/>
        <c:minorTickMark val="none"/>
        <c:tickLblPos val="none"/>
        <c:crossAx val="86996480"/>
        <c:crosses val="autoZero"/>
        <c:auto val="1"/>
        <c:lblOffset val="100"/>
        <c:baseTimeUnit val="years"/>
      </c:dateAx>
      <c:valAx>
        <c:axId val="869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85.68</c:v>
                </c:pt>
                <c:pt idx="1">
                  <c:v>87.03</c:v>
                </c:pt>
                <c:pt idx="2">
                  <c:v>77.03</c:v>
                </c:pt>
                <c:pt idx="3">
                  <c:v>76.22</c:v>
                </c:pt>
                <c:pt idx="4">
                  <c:v>76.489999999999995</c:v>
                </c:pt>
              </c:numCache>
            </c:numRef>
          </c:val>
          <c:extLst xmlns:c16r2="http://schemas.microsoft.com/office/drawing/2015/06/chart">
            <c:ext xmlns:c16="http://schemas.microsoft.com/office/drawing/2014/chart" uri="{C3380CC4-5D6E-409C-BE32-E72D297353CC}">
              <c16:uniqueId val="{00000000-65C4-40C2-8573-25AF9316D824}"/>
            </c:ext>
          </c:extLst>
        </c:ser>
        <c:dLbls>
          <c:showLegendKey val="0"/>
          <c:showVal val="0"/>
          <c:showCatName val="0"/>
          <c:showSerName val="0"/>
          <c:showPercent val="0"/>
          <c:showBubbleSize val="0"/>
        </c:dLbls>
        <c:gapWidth val="150"/>
        <c:axId val="89009536"/>
        <c:axId val="8901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65C4-40C2-8573-25AF9316D824}"/>
            </c:ext>
          </c:extLst>
        </c:ser>
        <c:dLbls>
          <c:showLegendKey val="0"/>
          <c:showVal val="0"/>
          <c:showCatName val="0"/>
          <c:showSerName val="0"/>
          <c:showPercent val="0"/>
          <c:showBubbleSize val="0"/>
        </c:dLbls>
        <c:marker val="1"/>
        <c:smooth val="0"/>
        <c:axId val="89009536"/>
        <c:axId val="89011712"/>
      </c:lineChart>
      <c:dateAx>
        <c:axId val="89009536"/>
        <c:scaling>
          <c:orientation val="minMax"/>
        </c:scaling>
        <c:delete val="1"/>
        <c:axPos val="b"/>
        <c:numFmt formatCode="ge" sourceLinked="1"/>
        <c:majorTickMark val="none"/>
        <c:minorTickMark val="none"/>
        <c:tickLblPos val="none"/>
        <c:crossAx val="89011712"/>
        <c:crosses val="autoZero"/>
        <c:auto val="1"/>
        <c:lblOffset val="100"/>
        <c:baseTimeUnit val="years"/>
      </c:dateAx>
      <c:valAx>
        <c:axId val="890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97.18</c:v>
                </c:pt>
                <c:pt idx="1">
                  <c:v>97.27</c:v>
                </c:pt>
                <c:pt idx="2">
                  <c:v>97.29</c:v>
                </c:pt>
                <c:pt idx="3">
                  <c:v>97.71</c:v>
                </c:pt>
                <c:pt idx="4">
                  <c:v>97.69</c:v>
                </c:pt>
              </c:numCache>
            </c:numRef>
          </c:val>
          <c:extLst xmlns:c16r2="http://schemas.microsoft.com/office/drawing/2015/06/chart">
            <c:ext xmlns:c16="http://schemas.microsoft.com/office/drawing/2014/chart" uri="{C3380CC4-5D6E-409C-BE32-E72D297353CC}">
              <c16:uniqueId val="{00000000-443A-48C1-9A3B-97B63D31BEAF}"/>
            </c:ext>
          </c:extLst>
        </c:ser>
        <c:dLbls>
          <c:showLegendKey val="0"/>
          <c:showVal val="0"/>
          <c:showCatName val="0"/>
          <c:showSerName val="0"/>
          <c:showPercent val="0"/>
          <c:showBubbleSize val="0"/>
        </c:dLbls>
        <c:gapWidth val="150"/>
        <c:axId val="89329664"/>
        <c:axId val="8933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443A-48C1-9A3B-97B63D31BEAF}"/>
            </c:ext>
          </c:extLst>
        </c:ser>
        <c:dLbls>
          <c:showLegendKey val="0"/>
          <c:showVal val="0"/>
          <c:showCatName val="0"/>
          <c:showSerName val="0"/>
          <c:showPercent val="0"/>
          <c:showBubbleSize val="0"/>
        </c:dLbls>
        <c:marker val="1"/>
        <c:smooth val="0"/>
        <c:axId val="89329664"/>
        <c:axId val="89331584"/>
      </c:lineChart>
      <c:dateAx>
        <c:axId val="89329664"/>
        <c:scaling>
          <c:orientation val="minMax"/>
        </c:scaling>
        <c:delete val="1"/>
        <c:axPos val="b"/>
        <c:numFmt formatCode="ge" sourceLinked="1"/>
        <c:majorTickMark val="none"/>
        <c:minorTickMark val="none"/>
        <c:tickLblPos val="none"/>
        <c:crossAx val="89331584"/>
        <c:crosses val="autoZero"/>
        <c:auto val="1"/>
        <c:lblOffset val="100"/>
        <c:baseTimeUnit val="years"/>
      </c:dateAx>
      <c:valAx>
        <c:axId val="893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110.57</c:v>
                </c:pt>
                <c:pt idx="1">
                  <c:v>135.27000000000001</c:v>
                </c:pt>
                <c:pt idx="2">
                  <c:v>134.82</c:v>
                </c:pt>
                <c:pt idx="3">
                  <c:v>154.16</c:v>
                </c:pt>
                <c:pt idx="4">
                  <c:v>142.13</c:v>
                </c:pt>
              </c:numCache>
            </c:numRef>
          </c:val>
          <c:extLst xmlns:c16r2="http://schemas.microsoft.com/office/drawing/2015/06/chart">
            <c:ext xmlns:c16="http://schemas.microsoft.com/office/drawing/2014/chart" uri="{C3380CC4-5D6E-409C-BE32-E72D297353CC}">
              <c16:uniqueId val="{00000000-ADAC-4529-864C-149E91160190}"/>
            </c:ext>
          </c:extLst>
        </c:ser>
        <c:dLbls>
          <c:showLegendKey val="0"/>
          <c:showVal val="0"/>
          <c:showCatName val="0"/>
          <c:showSerName val="0"/>
          <c:showPercent val="0"/>
          <c:showBubbleSize val="0"/>
        </c:dLbls>
        <c:gapWidth val="150"/>
        <c:axId val="88813568"/>
        <c:axId val="8881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ADAC-4529-864C-149E91160190}"/>
            </c:ext>
          </c:extLst>
        </c:ser>
        <c:dLbls>
          <c:showLegendKey val="0"/>
          <c:showVal val="0"/>
          <c:showCatName val="0"/>
          <c:showSerName val="0"/>
          <c:showPercent val="0"/>
          <c:showBubbleSize val="0"/>
        </c:dLbls>
        <c:marker val="1"/>
        <c:smooth val="0"/>
        <c:axId val="88813568"/>
        <c:axId val="88815488"/>
      </c:lineChart>
      <c:dateAx>
        <c:axId val="88813568"/>
        <c:scaling>
          <c:orientation val="minMax"/>
        </c:scaling>
        <c:delete val="1"/>
        <c:axPos val="b"/>
        <c:numFmt formatCode="ge" sourceLinked="1"/>
        <c:majorTickMark val="none"/>
        <c:minorTickMark val="none"/>
        <c:tickLblPos val="none"/>
        <c:crossAx val="88815488"/>
        <c:crosses val="autoZero"/>
        <c:auto val="1"/>
        <c:lblOffset val="100"/>
        <c:baseTimeUnit val="years"/>
      </c:dateAx>
      <c:valAx>
        <c:axId val="888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1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17.440000000000001</c:v>
                </c:pt>
                <c:pt idx="1">
                  <c:v>29.29</c:v>
                </c:pt>
                <c:pt idx="2">
                  <c:v>24.21</c:v>
                </c:pt>
                <c:pt idx="3">
                  <c:v>26.67</c:v>
                </c:pt>
                <c:pt idx="4">
                  <c:v>29.97</c:v>
                </c:pt>
              </c:numCache>
            </c:numRef>
          </c:val>
          <c:extLst xmlns:c16r2="http://schemas.microsoft.com/office/drawing/2015/06/chart">
            <c:ext xmlns:c16="http://schemas.microsoft.com/office/drawing/2014/chart" uri="{C3380CC4-5D6E-409C-BE32-E72D297353CC}">
              <c16:uniqueId val="{00000000-359C-45FF-B30D-21D5013404F7}"/>
            </c:ext>
          </c:extLst>
        </c:ser>
        <c:dLbls>
          <c:showLegendKey val="0"/>
          <c:showVal val="0"/>
          <c:showCatName val="0"/>
          <c:showSerName val="0"/>
          <c:showPercent val="0"/>
          <c:showBubbleSize val="0"/>
        </c:dLbls>
        <c:gapWidth val="150"/>
        <c:axId val="88854912"/>
        <c:axId val="8885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359C-45FF-B30D-21D5013404F7}"/>
            </c:ext>
          </c:extLst>
        </c:ser>
        <c:dLbls>
          <c:showLegendKey val="0"/>
          <c:showVal val="0"/>
          <c:showCatName val="0"/>
          <c:showSerName val="0"/>
          <c:showPercent val="0"/>
          <c:showBubbleSize val="0"/>
        </c:dLbls>
        <c:marker val="1"/>
        <c:smooth val="0"/>
        <c:axId val="88854912"/>
        <c:axId val="88856832"/>
      </c:lineChart>
      <c:dateAx>
        <c:axId val="88854912"/>
        <c:scaling>
          <c:orientation val="minMax"/>
        </c:scaling>
        <c:delete val="1"/>
        <c:axPos val="b"/>
        <c:numFmt formatCode="ge" sourceLinked="1"/>
        <c:majorTickMark val="none"/>
        <c:minorTickMark val="none"/>
        <c:tickLblPos val="none"/>
        <c:crossAx val="88856832"/>
        <c:crosses val="autoZero"/>
        <c:auto val="1"/>
        <c:lblOffset val="100"/>
        <c:baseTimeUnit val="years"/>
      </c:dateAx>
      <c:valAx>
        <c:axId val="888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39-43BC-9273-1CDA0BEE9160}"/>
            </c:ext>
          </c:extLst>
        </c:ser>
        <c:dLbls>
          <c:showLegendKey val="0"/>
          <c:showVal val="0"/>
          <c:showCatName val="0"/>
          <c:showSerName val="0"/>
          <c:showPercent val="0"/>
          <c:showBubbleSize val="0"/>
        </c:dLbls>
        <c:gapWidth val="150"/>
        <c:axId val="88576768"/>
        <c:axId val="8857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F139-43BC-9273-1CDA0BEE9160}"/>
            </c:ext>
          </c:extLst>
        </c:ser>
        <c:dLbls>
          <c:showLegendKey val="0"/>
          <c:showVal val="0"/>
          <c:showCatName val="0"/>
          <c:showSerName val="0"/>
          <c:showPercent val="0"/>
          <c:showBubbleSize val="0"/>
        </c:dLbls>
        <c:marker val="1"/>
        <c:smooth val="0"/>
        <c:axId val="88576768"/>
        <c:axId val="88578688"/>
      </c:lineChart>
      <c:dateAx>
        <c:axId val="88576768"/>
        <c:scaling>
          <c:orientation val="minMax"/>
        </c:scaling>
        <c:delete val="1"/>
        <c:axPos val="b"/>
        <c:numFmt formatCode="ge" sourceLinked="1"/>
        <c:majorTickMark val="none"/>
        <c:minorTickMark val="none"/>
        <c:tickLblPos val="none"/>
        <c:crossAx val="88578688"/>
        <c:crosses val="autoZero"/>
        <c:auto val="1"/>
        <c:lblOffset val="100"/>
        <c:baseTimeUnit val="years"/>
      </c:dateAx>
      <c:valAx>
        <c:axId val="885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767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2979.63</c:v>
                </c:pt>
                <c:pt idx="1">
                  <c:v>2929.38</c:v>
                </c:pt>
                <c:pt idx="2">
                  <c:v>2502.4</c:v>
                </c:pt>
                <c:pt idx="3">
                  <c:v>3059.45</c:v>
                </c:pt>
                <c:pt idx="4">
                  <c:v>2936.64</c:v>
                </c:pt>
              </c:numCache>
            </c:numRef>
          </c:val>
          <c:extLst xmlns:c16r2="http://schemas.microsoft.com/office/drawing/2015/06/chart">
            <c:ext xmlns:c16="http://schemas.microsoft.com/office/drawing/2014/chart" uri="{C3380CC4-5D6E-409C-BE32-E72D297353CC}">
              <c16:uniqueId val="{00000000-B304-4D39-842E-63E68BD90CC7}"/>
            </c:ext>
          </c:extLst>
        </c:ser>
        <c:dLbls>
          <c:showLegendKey val="0"/>
          <c:showVal val="0"/>
          <c:showCatName val="0"/>
          <c:showSerName val="0"/>
          <c:showPercent val="0"/>
          <c:showBubbleSize val="0"/>
        </c:dLbls>
        <c:gapWidth val="150"/>
        <c:axId val="88684032"/>
        <c:axId val="886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B304-4D39-842E-63E68BD90CC7}"/>
            </c:ext>
          </c:extLst>
        </c:ser>
        <c:dLbls>
          <c:showLegendKey val="0"/>
          <c:showVal val="0"/>
          <c:showCatName val="0"/>
          <c:showSerName val="0"/>
          <c:showPercent val="0"/>
          <c:showBubbleSize val="0"/>
        </c:dLbls>
        <c:marker val="1"/>
        <c:smooth val="0"/>
        <c:axId val="88684032"/>
        <c:axId val="88685952"/>
      </c:lineChart>
      <c:dateAx>
        <c:axId val="88684032"/>
        <c:scaling>
          <c:orientation val="minMax"/>
        </c:scaling>
        <c:delete val="1"/>
        <c:axPos val="b"/>
        <c:numFmt formatCode="ge" sourceLinked="1"/>
        <c:majorTickMark val="none"/>
        <c:minorTickMark val="none"/>
        <c:tickLblPos val="none"/>
        <c:crossAx val="88685952"/>
        <c:crosses val="autoZero"/>
        <c:auto val="1"/>
        <c:lblOffset val="100"/>
        <c:baseTimeUnit val="years"/>
      </c:dateAx>
      <c:valAx>
        <c:axId val="886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267.11</c:v>
                </c:pt>
                <c:pt idx="1">
                  <c:v>41.06</c:v>
                </c:pt>
                <c:pt idx="2">
                  <c:v>41.95</c:v>
                </c:pt>
                <c:pt idx="3">
                  <c:v>45.77</c:v>
                </c:pt>
                <c:pt idx="4">
                  <c:v>59.98</c:v>
                </c:pt>
              </c:numCache>
            </c:numRef>
          </c:val>
          <c:extLst xmlns:c16r2="http://schemas.microsoft.com/office/drawing/2015/06/chart">
            <c:ext xmlns:c16="http://schemas.microsoft.com/office/drawing/2014/chart" uri="{C3380CC4-5D6E-409C-BE32-E72D297353CC}">
              <c16:uniqueId val="{00000000-E886-4E56-A9FF-9FD4085105A1}"/>
            </c:ext>
          </c:extLst>
        </c:ser>
        <c:dLbls>
          <c:showLegendKey val="0"/>
          <c:showVal val="0"/>
          <c:showCatName val="0"/>
          <c:showSerName val="0"/>
          <c:showPercent val="0"/>
          <c:showBubbleSize val="0"/>
        </c:dLbls>
        <c:gapWidth val="150"/>
        <c:axId val="88725376"/>
        <c:axId val="8873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E886-4E56-A9FF-9FD4085105A1}"/>
            </c:ext>
          </c:extLst>
        </c:ser>
        <c:dLbls>
          <c:showLegendKey val="0"/>
          <c:showVal val="0"/>
          <c:showCatName val="0"/>
          <c:showSerName val="0"/>
          <c:showPercent val="0"/>
          <c:showBubbleSize val="0"/>
        </c:dLbls>
        <c:marker val="1"/>
        <c:smooth val="0"/>
        <c:axId val="88725376"/>
        <c:axId val="88735744"/>
      </c:lineChart>
      <c:dateAx>
        <c:axId val="88725376"/>
        <c:scaling>
          <c:orientation val="minMax"/>
        </c:scaling>
        <c:delete val="1"/>
        <c:axPos val="b"/>
        <c:numFmt formatCode="ge" sourceLinked="1"/>
        <c:majorTickMark val="none"/>
        <c:minorTickMark val="none"/>
        <c:tickLblPos val="none"/>
        <c:crossAx val="88735744"/>
        <c:crosses val="autoZero"/>
        <c:auto val="1"/>
        <c:lblOffset val="100"/>
        <c:baseTimeUnit val="years"/>
      </c:dateAx>
      <c:valAx>
        <c:axId val="8873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2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3714.12</c:v>
                </c:pt>
                <c:pt idx="1">
                  <c:v>3541.29</c:v>
                </c:pt>
                <c:pt idx="2">
                  <c:v>3868.18</c:v>
                </c:pt>
                <c:pt idx="3">
                  <c:v>2019.89</c:v>
                </c:pt>
                <c:pt idx="4">
                  <c:v>1910.87</c:v>
                </c:pt>
              </c:numCache>
            </c:numRef>
          </c:val>
          <c:extLst xmlns:c16r2="http://schemas.microsoft.com/office/drawing/2015/06/chart">
            <c:ext xmlns:c16="http://schemas.microsoft.com/office/drawing/2014/chart" uri="{C3380CC4-5D6E-409C-BE32-E72D297353CC}">
              <c16:uniqueId val="{00000000-2409-45A6-9F9D-9E2CB59AAB44}"/>
            </c:ext>
          </c:extLst>
        </c:ser>
        <c:dLbls>
          <c:showLegendKey val="0"/>
          <c:showVal val="0"/>
          <c:showCatName val="0"/>
          <c:showSerName val="0"/>
          <c:showPercent val="0"/>
          <c:showBubbleSize val="0"/>
        </c:dLbls>
        <c:gapWidth val="150"/>
        <c:axId val="88770816"/>
        <c:axId val="8877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2409-45A6-9F9D-9E2CB59AAB44}"/>
            </c:ext>
          </c:extLst>
        </c:ser>
        <c:dLbls>
          <c:showLegendKey val="0"/>
          <c:showVal val="0"/>
          <c:showCatName val="0"/>
          <c:showSerName val="0"/>
          <c:showPercent val="0"/>
          <c:showBubbleSize val="0"/>
        </c:dLbls>
        <c:marker val="1"/>
        <c:smooth val="0"/>
        <c:axId val="88770816"/>
        <c:axId val="88772992"/>
      </c:lineChart>
      <c:dateAx>
        <c:axId val="88770816"/>
        <c:scaling>
          <c:orientation val="minMax"/>
        </c:scaling>
        <c:delete val="1"/>
        <c:axPos val="b"/>
        <c:numFmt formatCode="ge" sourceLinked="1"/>
        <c:majorTickMark val="none"/>
        <c:minorTickMark val="none"/>
        <c:tickLblPos val="none"/>
        <c:crossAx val="88772992"/>
        <c:crosses val="autoZero"/>
        <c:auto val="1"/>
        <c:lblOffset val="100"/>
        <c:baseTimeUnit val="years"/>
      </c:dateAx>
      <c:valAx>
        <c:axId val="887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41.94</c:v>
                </c:pt>
                <c:pt idx="1">
                  <c:v>60.71</c:v>
                </c:pt>
                <c:pt idx="2">
                  <c:v>50.3</c:v>
                </c:pt>
                <c:pt idx="3">
                  <c:v>29.14</c:v>
                </c:pt>
                <c:pt idx="4">
                  <c:v>59.25</c:v>
                </c:pt>
              </c:numCache>
            </c:numRef>
          </c:val>
          <c:extLst xmlns:c16r2="http://schemas.microsoft.com/office/drawing/2015/06/chart">
            <c:ext xmlns:c16="http://schemas.microsoft.com/office/drawing/2014/chart" uri="{C3380CC4-5D6E-409C-BE32-E72D297353CC}">
              <c16:uniqueId val="{00000000-076C-4924-9D30-F0A02050098C}"/>
            </c:ext>
          </c:extLst>
        </c:ser>
        <c:dLbls>
          <c:showLegendKey val="0"/>
          <c:showVal val="0"/>
          <c:showCatName val="0"/>
          <c:showSerName val="0"/>
          <c:showPercent val="0"/>
          <c:showBubbleSize val="0"/>
        </c:dLbls>
        <c:gapWidth val="150"/>
        <c:axId val="88939136"/>
        <c:axId val="8894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076C-4924-9D30-F0A02050098C}"/>
            </c:ext>
          </c:extLst>
        </c:ser>
        <c:dLbls>
          <c:showLegendKey val="0"/>
          <c:showVal val="0"/>
          <c:showCatName val="0"/>
          <c:showSerName val="0"/>
          <c:showPercent val="0"/>
          <c:showBubbleSize val="0"/>
        </c:dLbls>
        <c:marker val="1"/>
        <c:smooth val="0"/>
        <c:axId val="88939136"/>
        <c:axId val="88941312"/>
      </c:lineChart>
      <c:dateAx>
        <c:axId val="88939136"/>
        <c:scaling>
          <c:orientation val="minMax"/>
        </c:scaling>
        <c:delete val="1"/>
        <c:axPos val="b"/>
        <c:numFmt formatCode="ge" sourceLinked="1"/>
        <c:majorTickMark val="none"/>
        <c:minorTickMark val="none"/>
        <c:tickLblPos val="none"/>
        <c:crossAx val="88941312"/>
        <c:crosses val="autoZero"/>
        <c:auto val="1"/>
        <c:lblOffset val="100"/>
        <c:baseTimeUnit val="years"/>
      </c:dateAx>
      <c:valAx>
        <c:axId val="889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3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382.8</c:v>
                </c:pt>
                <c:pt idx="1">
                  <c:v>259.29000000000002</c:v>
                </c:pt>
                <c:pt idx="2">
                  <c:v>308.32</c:v>
                </c:pt>
                <c:pt idx="3">
                  <c:v>531.05999999999995</c:v>
                </c:pt>
                <c:pt idx="4">
                  <c:v>261.3</c:v>
                </c:pt>
              </c:numCache>
            </c:numRef>
          </c:val>
          <c:extLst xmlns:c16r2="http://schemas.microsoft.com/office/drawing/2015/06/chart">
            <c:ext xmlns:c16="http://schemas.microsoft.com/office/drawing/2014/chart" uri="{C3380CC4-5D6E-409C-BE32-E72D297353CC}">
              <c16:uniqueId val="{00000000-5E88-44BC-B974-F1AA9AD1078E}"/>
            </c:ext>
          </c:extLst>
        </c:ser>
        <c:dLbls>
          <c:showLegendKey val="0"/>
          <c:showVal val="0"/>
          <c:showCatName val="0"/>
          <c:showSerName val="0"/>
          <c:showPercent val="0"/>
          <c:showBubbleSize val="0"/>
        </c:dLbls>
        <c:gapWidth val="150"/>
        <c:axId val="88960000"/>
        <c:axId val="8899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5E88-44BC-B974-F1AA9AD1078E}"/>
            </c:ext>
          </c:extLst>
        </c:ser>
        <c:dLbls>
          <c:showLegendKey val="0"/>
          <c:showVal val="0"/>
          <c:showCatName val="0"/>
          <c:showSerName val="0"/>
          <c:showPercent val="0"/>
          <c:showBubbleSize val="0"/>
        </c:dLbls>
        <c:marker val="1"/>
        <c:smooth val="0"/>
        <c:axId val="88960000"/>
        <c:axId val="88994944"/>
      </c:lineChart>
      <c:dateAx>
        <c:axId val="88960000"/>
        <c:scaling>
          <c:orientation val="minMax"/>
        </c:scaling>
        <c:delete val="1"/>
        <c:axPos val="b"/>
        <c:numFmt formatCode="ge" sourceLinked="1"/>
        <c:majorTickMark val="none"/>
        <c:minorTickMark val="none"/>
        <c:tickLblPos val="none"/>
        <c:crossAx val="88994944"/>
        <c:crosses val="autoZero"/>
        <c:auto val="1"/>
        <c:lblOffset val="100"/>
        <c:baseTimeUnit val="years"/>
      </c:dateAx>
      <c:valAx>
        <c:axId val="889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6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9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南相馬市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61452</v>
      </c>
      <c r="AM8" s="50"/>
      <c r="AN8" s="50"/>
      <c r="AO8" s="50"/>
      <c r="AP8" s="50"/>
      <c r="AQ8" s="50"/>
      <c r="AR8" s="50"/>
      <c r="AS8" s="50"/>
      <c r="AT8" s="45">
        <f>データ!T6</f>
        <v>398.58</v>
      </c>
      <c r="AU8" s="45"/>
      <c r="AV8" s="45"/>
      <c r="AW8" s="45"/>
      <c r="AX8" s="45"/>
      <c r="AY8" s="45"/>
      <c r="AZ8" s="45"/>
      <c r="BA8" s="45"/>
      <c r="BB8" s="45">
        <f>データ!U6</f>
        <v>154.18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29.87</v>
      </c>
      <c r="J10" s="45"/>
      <c r="K10" s="45"/>
      <c r="L10" s="45"/>
      <c r="M10" s="45"/>
      <c r="N10" s="45"/>
      <c r="O10" s="45"/>
      <c r="P10" s="45">
        <f>データ!P6</f>
        <v>1.1299999999999999</v>
      </c>
      <c r="Q10" s="45"/>
      <c r="R10" s="45"/>
      <c r="S10" s="45"/>
      <c r="T10" s="45"/>
      <c r="U10" s="45"/>
      <c r="V10" s="45"/>
      <c r="W10" s="45">
        <f>データ!Q6</f>
        <v>51.59</v>
      </c>
      <c r="X10" s="45"/>
      <c r="Y10" s="45"/>
      <c r="Z10" s="45"/>
      <c r="AA10" s="45"/>
      <c r="AB10" s="45"/>
      <c r="AC10" s="45"/>
      <c r="AD10" s="50">
        <f>データ!R6</f>
        <v>2673</v>
      </c>
      <c r="AE10" s="50"/>
      <c r="AF10" s="50"/>
      <c r="AG10" s="50"/>
      <c r="AH10" s="50"/>
      <c r="AI10" s="50"/>
      <c r="AJ10" s="50"/>
      <c r="AK10" s="2"/>
      <c r="AL10" s="50">
        <f>データ!V6</f>
        <v>692</v>
      </c>
      <c r="AM10" s="50"/>
      <c r="AN10" s="50"/>
      <c r="AO10" s="50"/>
      <c r="AP10" s="50"/>
      <c r="AQ10" s="50"/>
      <c r="AR10" s="50"/>
      <c r="AS10" s="50"/>
      <c r="AT10" s="45">
        <f>データ!W6</f>
        <v>0.27</v>
      </c>
      <c r="AU10" s="45"/>
      <c r="AV10" s="45"/>
      <c r="AW10" s="45"/>
      <c r="AX10" s="45"/>
      <c r="AY10" s="45"/>
      <c r="AZ10" s="45"/>
      <c r="BA10" s="45"/>
      <c r="BB10" s="45">
        <f>データ!X6</f>
        <v>2562.96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D3aONAD7li+74tqe1CAelGNvTErSisArE2Ztqs9CyuyD9Sef+rWNSmMuMUco82UX8ZkDgYkxts55z0Qb2E38DQ==" saltValue="0JC+dnjOK/GHL5NmEfNMk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72125</v>
      </c>
      <c r="D6" s="33">
        <f t="shared" si="3"/>
        <v>46</v>
      </c>
      <c r="E6" s="33">
        <f t="shared" si="3"/>
        <v>17</v>
      </c>
      <c r="F6" s="33">
        <f t="shared" si="3"/>
        <v>4</v>
      </c>
      <c r="G6" s="33">
        <f t="shared" si="3"/>
        <v>0</v>
      </c>
      <c r="H6" s="33" t="str">
        <f t="shared" si="3"/>
        <v>福島県　南相馬市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29.87</v>
      </c>
      <c r="P6" s="34">
        <f t="shared" si="3"/>
        <v>1.1299999999999999</v>
      </c>
      <c r="Q6" s="34">
        <f t="shared" si="3"/>
        <v>51.59</v>
      </c>
      <c r="R6" s="34">
        <f t="shared" si="3"/>
        <v>2673</v>
      </c>
      <c r="S6" s="34">
        <f t="shared" si="3"/>
        <v>61452</v>
      </c>
      <c r="T6" s="34">
        <f t="shared" si="3"/>
        <v>398.58</v>
      </c>
      <c r="U6" s="34">
        <f t="shared" si="3"/>
        <v>154.18</v>
      </c>
      <c r="V6" s="34">
        <f t="shared" si="3"/>
        <v>692</v>
      </c>
      <c r="W6" s="34">
        <f t="shared" si="3"/>
        <v>0.27</v>
      </c>
      <c r="X6" s="34">
        <f t="shared" si="3"/>
        <v>2562.96</v>
      </c>
      <c r="Y6" s="35">
        <f>IF(Y7="",NA(),Y7)</f>
        <v>110.57</v>
      </c>
      <c r="Z6" s="35">
        <f t="shared" ref="Z6:AH6" si="4">IF(Z7="",NA(),Z7)</f>
        <v>135.27000000000001</v>
      </c>
      <c r="AA6" s="35">
        <f t="shared" si="4"/>
        <v>134.82</v>
      </c>
      <c r="AB6" s="35">
        <f t="shared" si="4"/>
        <v>154.16</v>
      </c>
      <c r="AC6" s="35">
        <f t="shared" si="4"/>
        <v>142.13</v>
      </c>
      <c r="AD6" s="35">
        <f t="shared" si="4"/>
        <v>96.59</v>
      </c>
      <c r="AE6" s="35">
        <f t="shared" si="4"/>
        <v>101.24</v>
      </c>
      <c r="AF6" s="35">
        <f t="shared" si="4"/>
        <v>100.94</v>
      </c>
      <c r="AG6" s="35">
        <f t="shared" si="4"/>
        <v>100.85</v>
      </c>
      <c r="AH6" s="35">
        <f t="shared" si="4"/>
        <v>102.13</v>
      </c>
      <c r="AI6" s="34" t="str">
        <f>IF(AI7="","",IF(AI7="-","【-】","【"&amp;SUBSTITUTE(TEXT(AI7,"#,##0.00"),"-","△")&amp;"】"))</f>
        <v>【102.38】</v>
      </c>
      <c r="AJ6" s="35">
        <f>IF(AJ7="",NA(),AJ7)</f>
        <v>2979.63</v>
      </c>
      <c r="AK6" s="35">
        <f t="shared" ref="AK6:AS6" si="5">IF(AK7="",NA(),AK7)</f>
        <v>2929.38</v>
      </c>
      <c r="AL6" s="35">
        <f t="shared" si="5"/>
        <v>2502.4</v>
      </c>
      <c r="AM6" s="35">
        <f t="shared" si="5"/>
        <v>3059.45</v>
      </c>
      <c r="AN6" s="35">
        <f t="shared" si="5"/>
        <v>2936.64</v>
      </c>
      <c r="AO6" s="35">
        <f t="shared" si="5"/>
        <v>232.81</v>
      </c>
      <c r="AP6" s="35">
        <f t="shared" si="5"/>
        <v>184.13</v>
      </c>
      <c r="AQ6" s="35">
        <f t="shared" si="5"/>
        <v>101.85</v>
      </c>
      <c r="AR6" s="35">
        <f t="shared" si="5"/>
        <v>110.77</v>
      </c>
      <c r="AS6" s="35">
        <f t="shared" si="5"/>
        <v>109.51</v>
      </c>
      <c r="AT6" s="34" t="str">
        <f>IF(AT7="","",IF(AT7="-","【-】","【"&amp;SUBSTITUTE(TEXT(AT7,"#,##0.00"),"-","△")&amp;"】"))</f>
        <v>【102.97】</v>
      </c>
      <c r="AU6" s="35">
        <f>IF(AU7="",NA(),AU7)</f>
        <v>267.11</v>
      </c>
      <c r="AV6" s="35">
        <f t="shared" ref="AV6:BD6" si="6">IF(AV7="",NA(),AV7)</f>
        <v>41.06</v>
      </c>
      <c r="AW6" s="35">
        <f t="shared" si="6"/>
        <v>41.95</v>
      </c>
      <c r="AX6" s="35">
        <f t="shared" si="6"/>
        <v>45.77</v>
      </c>
      <c r="AY6" s="35">
        <f t="shared" si="6"/>
        <v>59.98</v>
      </c>
      <c r="AZ6" s="35">
        <f t="shared" si="6"/>
        <v>290.19</v>
      </c>
      <c r="BA6" s="35">
        <f t="shared" si="6"/>
        <v>63.22</v>
      </c>
      <c r="BB6" s="35">
        <f t="shared" si="6"/>
        <v>49.07</v>
      </c>
      <c r="BC6" s="35">
        <f t="shared" si="6"/>
        <v>46.78</v>
      </c>
      <c r="BD6" s="35">
        <f t="shared" si="6"/>
        <v>47.44</v>
      </c>
      <c r="BE6" s="34" t="str">
        <f>IF(BE7="","",IF(BE7="-","【-】","【"&amp;SUBSTITUTE(TEXT(BE7,"#,##0.00"),"-","△")&amp;"】"))</f>
        <v>【54.73】</v>
      </c>
      <c r="BF6" s="35">
        <f>IF(BF7="",NA(),BF7)</f>
        <v>3714.12</v>
      </c>
      <c r="BG6" s="35">
        <f t="shared" ref="BG6:BO6" si="7">IF(BG7="",NA(),BG7)</f>
        <v>3541.29</v>
      </c>
      <c r="BH6" s="35">
        <f t="shared" si="7"/>
        <v>3868.18</v>
      </c>
      <c r="BI6" s="35">
        <f t="shared" si="7"/>
        <v>2019.89</v>
      </c>
      <c r="BJ6" s="35">
        <f t="shared" si="7"/>
        <v>1910.87</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41.94</v>
      </c>
      <c r="BR6" s="35">
        <f t="shared" ref="BR6:BZ6" si="8">IF(BR7="",NA(),BR7)</f>
        <v>60.71</v>
      </c>
      <c r="BS6" s="35">
        <f t="shared" si="8"/>
        <v>50.3</v>
      </c>
      <c r="BT6" s="35">
        <f t="shared" si="8"/>
        <v>29.14</v>
      </c>
      <c r="BU6" s="35">
        <f t="shared" si="8"/>
        <v>59.25</v>
      </c>
      <c r="BV6" s="35">
        <f t="shared" si="8"/>
        <v>64.63</v>
      </c>
      <c r="BW6" s="35">
        <f t="shared" si="8"/>
        <v>66.56</v>
      </c>
      <c r="BX6" s="35">
        <f t="shared" si="8"/>
        <v>66.22</v>
      </c>
      <c r="BY6" s="35">
        <f t="shared" si="8"/>
        <v>69.87</v>
      </c>
      <c r="BZ6" s="35">
        <f t="shared" si="8"/>
        <v>74.3</v>
      </c>
      <c r="CA6" s="34" t="str">
        <f>IF(CA7="","",IF(CA7="-","【-】","【"&amp;SUBSTITUTE(TEXT(CA7,"#,##0.00"),"-","△")&amp;"】"))</f>
        <v>【75.58】</v>
      </c>
      <c r="CB6" s="35">
        <f>IF(CB7="",NA(),CB7)</f>
        <v>382.8</v>
      </c>
      <c r="CC6" s="35">
        <f t="shared" ref="CC6:CK6" si="9">IF(CC7="",NA(),CC7)</f>
        <v>259.29000000000002</v>
      </c>
      <c r="CD6" s="35">
        <f t="shared" si="9"/>
        <v>308.32</v>
      </c>
      <c r="CE6" s="35">
        <f t="shared" si="9"/>
        <v>531.05999999999995</v>
      </c>
      <c r="CF6" s="35">
        <f t="shared" si="9"/>
        <v>261.3</v>
      </c>
      <c r="CG6" s="35">
        <f t="shared" si="9"/>
        <v>245.75</v>
      </c>
      <c r="CH6" s="35">
        <f t="shared" si="9"/>
        <v>244.29</v>
      </c>
      <c r="CI6" s="35">
        <f t="shared" si="9"/>
        <v>246.72</v>
      </c>
      <c r="CJ6" s="35">
        <f t="shared" si="9"/>
        <v>234.96</v>
      </c>
      <c r="CK6" s="35">
        <f t="shared" si="9"/>
        <v>221.81</v>
      </c>
      <c r="CL6" s="34" t="str">
        <f>IF(CL7="","",IF(CL7="-","【-】","【"&amp;SUBSTITUTE(TEXT(CL7,"#,##0.00"),"-","△")&amp;"】"))</f>
        <v>【215.23】</v>
      </c>
      <c r="CM6" s="35">
        <f>IF(CM7="",NA(),CM7)</f>
        <v>85.68</v>
      </c>
      <c r="CN6" s="35">
        <f t="shared" ref="CN6:CV6" si="10">IF(CN7="",NA(),CN7)</f>
        <v>87.03</v>
      </c>
      <c r="CO6" s="35">
        <f t="shared" si="10"/>
        <v>77.03</v>
      </c>
      <c r="CP6" s="35">
        <f t="shared" si="10"/>
        <v>76.22</v>
      </c>
      <c r="CQ6" s="35">
        <f t="shared" si="10"/>
        <v>76.489999999999995</v>
      </c>
      <c r="CR6" s="35">
        <f t="shared" si="10"/>
        <v>43.65</v>
      </c>
      <c r="CS6" s="35">
        <f t="shared" si="10"/>
        <v>43.58</v>
      </c>
      <c r="CT6" s="35">
        <f t="shared" si="10"/>
        <v>41.35</v>
      </c>
      <c r="CU6" s="35">
        <f t="shared" si="10"/>
        <v>42.9</v>
      </c>
      <c r="CV6" s="35">
        <f t="shared" si="10"/>
        <v>43.36</v>
      </c>
      <c r="CW6" s="34" t="str">
        <f>IF(CW7="","",IF(CW7="-","【-】","【"&amp;SUBSTITUTE(TEXT(CW7,"#,##0.00"),"-","△")&amp;"】"))</f>
        <v>【42.66】</v>
      </c>
      <c r="CX6" s="35">
        <f>IF(CX7="",NA(),CX7)</f>
        <v>97.18</v>
      </c>
      <c r="CY6" s="35">
        <f t="shared" ref="CY6:DG6" si="11">IF(CY7="",NA(),CY7)</f>
        <v>97.27</v>
      </c>
      <c r="CZ6" s="35">
        <f t="shared" si="11"/>
        <v>97.29</v>
      </c>
      <c r="DA6" s="35">
        <f t="shared" si="11"/>
        <v>97.71</v>
      </c>
      <c r="DB6" s="35">
        <f t="shared" si="11"/>
        <v>97.69</v>
      </c>
      <c r="DC6" s="35">
        <f t="shared" si="11"/>
        <v>82.2</v>
      </c>
      <c r="DD6" s="35">
        <f t="shared" si="11"/>
        <v>82.35</v>
      </c>
      <c r="DE6" s="35">
        <f t="shared" si="11"/>
        <v>82.9</v>
      </c>
      <c r="DF6" s="35">
        <f t="shared" si="11"/>
        <v>83.5</v>
      </c>
      <c r="DG6" s="35">
        <f t="shared" si="11"/>
        <v>83.06</v>
      </c>
      <c r="DH6" s="34" t="str">
        <f>IF(DH7="","",IF(DH7="-","【-】","【"&amp;SUBSTITUTE(TEXT(DH7,"#,##0.00"),"-","△")&amp;"】"))</f>
        <v>【82.67】</v>
      </c>
      <c r="DI6" s="35">
        <f>IF(DI7="",NA(),DI7)</f>
        <v>17.440000000000001</v>
      </c>
      <c r="DJ6" s="35">
        <f t="shared" ref="DJ6:DR6" si="12">IF(DJ7="",NA(),DJ7)</f>
        <v>29.29</v>
      </c>
      <c r="DK6" s="35">
        <f t="shared" si="12"/>
        <v>24.21</v>
      </c>
      <c r="DL6" s="35">
        <f t="shared" si="12"/>
        <v>26.67</v>
      </c>
      <c r="DM6" s="35">
        <f t="shared" si="12"/>
        <v>29.97</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72125</v>
      </c>
      <c r="D7" s="37">
        <v>46</v>
      </c>
      <c r="E7" s="37">
        <v>17</v>
      </c>
      <c r="F7" s="37">
        <v>4</v>
      </c>
      <c r="G7" s="37">
        <v>0</v>
      </c>
      <c r="H7" s="37" t="s">
        <v>108</v>
      </c>
      <c r="I7" s="37" t="s">
        <v>109</v>
      </c>
      <c r="J7" s="37" t="s">
        <v>110</v>
      </c>
      <c r="K7" s="37" t="s">
        <v>111</v>
      </c>
      <c r="L7" s="37" t="s">
        <v>112</v>
      </c>
      <c r="M7" s="37" t="s">
        <v>113</v>
      </c>
      <c r="N7" s="38" t="s">
        <v>114</v>
      </c>
      <c r="O7" s="38">
        <v>29.87</v>
      </c>
      <c r="P7" s="38">
        <v>1.1299999999999999</v>
      </c>
      <c r="Q7" s="38">
        <v>51.59</v>
      </c>
      <c r="R7" s="38">
        <v>2673</v>
      </c>
      <c r="S7" s="38">
        <v>61452</v>
      </c>
      <c r="T7" s="38">
        <v>398.58</v>
      </c>
      <c r="U7" s="38">
        <v>154.18</v>
      </c>
      <c r="V7" s="38">
        <v>692</v>
      </c>
      <c r="W7" s="38">
        <v>0.27</v>
      </c>
      <c r="X7" s="38">
        <v>2562.96</v>
      </c>
      <c r="Y7" s="38">
        <v>110.57</v>
      </c>
      <c r="Z7" s="38">
        <v>135.27000000000001</v>
      </c>
      <c r="AA7" s="38">
        <v>134.82</v>
      </c>
      <c r="AB7" s="38">
        <v>154.16</v>
      </c>
      <c r="AC7" s="38">
        <v>142.13</v>
      </c>
      <c r="AD7" s="38">
        <v>96.59</v>
      </c>
      <c r="AE7" s="38">
        <v>101.24</v>
      </c>
      <c r="AF7" s="38">
        <v>100.94</v>
      </c>
      <c r="AG7" s="38">
        <v>100.85</v>
      </c>
      <c r="AH7" s="38">
        <v>102.13</v>
      </c>
      <c r="AI7" s="38">
        <v>102.38</v>
      </c>
      <c r="AJ7" s="38">
        <v>2979.63</v>
      </c>
      <c r="AK7" s="38">
        <v>2929.38</v>
      </c>
      <c r="AL7" s="38">
        <v>2502.4</v>
      </c>
      <c r="AM7" s="38">
        <v>3059.45</v>
      </c>
      <c r="AN7" s="38">
        <v>2936.64</v>
      </c>
      <c r="AO7" s="38">
        <v>232.81</v>
      </c>
      <c r="AP7" s="38">
        <v>184.13</v>
      </c>
      <c r="AQ7" s="38">
        <v>101.85</v>
      </c>
      <c r="AR7" s="38">
        <v>110.77</v>
      </c>
      <c r="AS7" s="38">
        <v>109.51</v>
      </c>
      <c r="AT7" s="38">
        <v>102.97</v>
      </c>
      <c r="AU7" s="38">
        <v>267.11</v>
      </c>
      <c r="AV7" s="38">
        <v>41.06</v>
      </c>
      <c r="AW7" s="38">
        <v>41.95</v>
      </c>
      <c r="AX7" s="38">
        <v>45.77</v>
      </c>
      <c r="AY7" s="38">
        <v>59.98</v>
      </c>
      <c r="AZ7" s="38">
        <v>290.19</v>
      </c>
      <c r="BA7" s="38">
        <v>63.22</v>
      </c>
      <c r="BB7" s="38">
        <v>49.07</v>
      </c>
      <c r="BC7" s="38">
        <v>46.78</v>
      </c>
      <c r="BD7" s="38">
        <v>47.44</v>
      </c>
      <c r="BE7" s="38">
        <v>54.73</v>
      </c>
      <c r="BF7" s="38">
        <v>3714.12</v>
      </c>
      <c r="BG7" s="38">
        <v>3541.29</v>
      </c>
      <c r="BH7" s="38">
        <v>3868.18</v>
      </c>
      <c r="BI7" s="38">
        <v>2019.89</v>
      </c>
      <c r="BJ7" s="38">
        <v>1910.87</v>
      </c>
      <c r="BK7" s="38">
        <v>1569.13</v>
      </c>
      <c r="BL7" s="38">
        <v>1436</v>
      </c>
      <c r="BM7" s="38">
        <v>1434.89</v>
      </c>
      <c r="BN7" s="38">
        <v>1298.9100000000001</v>
      </c>
      <c r="BO7" s="38">
        <v>1243.71</v>
      </c>
      <c r="BP7" s="38">
        <v>1225.44</v>
      </c>
      <c r="BQ7" s="38">
        <v>41.94</v>
      </c>
      <c r="BR7" s="38">
        <v>60.71</v>
      </c>
      <c r="BS7" s="38">
        <v>50.3</v>
      </c>
      <c r="BT7" s="38">
        <v>29.14</v>
      </c>
      <c r="BU7" s="38">
        <v>59.25</v>
      </c>
      <c r="BV7" s="38">
        <v>64.63</v>
      </c>
      <c r="BW7" s="38">
        <v>66.56</v>
      </c>
      <c r="BX7" s="38">
        <v>66.22</v>
      </c>
      <c r="BY7" s="38">
        <v>69.87</v>
      </c>
      <c r="BZ7" s="38">
        <v>74.3</v>
      </c>
      <c r="CA7" s="38">
        <v>75.58</v>
      </c>
      <c r="CB7" s="38">
        <v>382.8</v>
      </c>
      <c r="CC7" s="38">
        <v>259.29000000000002</v>
      </c>
      <c r="CD7" s="38">
        <v>308.32</v>
      </c>
      <c r="CE7" s="38">
        <v>531.05999999999995</v>
      </c>
      <c r="CF7" s="38">
        <v>261.3</v>
      </c>
      <c r="CG7" s="38">
        <v>245.75</v>
      </c>
      <c r="CH7" s="38">
        <v>244.29</v>
      </c>
      <c r="CI7" s="38">
        <v>246.72</v>
      </c>
      <c r="CJ7" s="38">
        <v>234.96</v>
      </c>
      <c r="CK7" s="38">
        <v>221.81</v>
      </c>
      <c r="CL7" s="38">
        <v>215.23</v>
      </c>
      <c r="CM7" s="38">
        <v>85.68</v>
      </c>
      <c r="CN7" s="38">
        <v>87.03</v>
      </c>
      <c r="CO7" s="38">
        <v>77.03</v>
      </c>
      <c r="CP7" s="38">
        <v>76.22</v>
      </c>
      <c r="CQ7" s="38">
        <v>76.489999999999995</v>
      </c>
      <c r="CR7" s="38">
        <v>43.65</v>
      </c>
      <c r="CS7" s="38">
        <v>43.58</v>
      </c>
      <c r="CT7" s="38">
        <v>41.35</v>
      </c>
      <c r="CU7" s="38">
        <v>42.9</v>
      </c>
      <c r="CV7" s="38">
        <v>43.36</v>
      </c>
      <c r="CW7" s="38">
        <v>42.66</v>
      </c>
      <c r="CX7" s="38">
        <v>97.18</v>
      </c>
      <c r="CY7" s="38">
        <v>97.27</v>
      </c>
      <c r="CZ7" s="38">
        <v>97.29</v>
      </c>
      <c r="DA7" s="38">
        <v>97.71</v>
      </c>
      <c r="DB7" s="38">
        <v>97.69</v>
      </c>
      <c r="DC7" s="38">
        <v>82.2</v>
      </c>
      <c r="DD7" s="38">
        <v>82.35</v>
      </c>
      <c r="DE7" s="38">
        <v>82.9</v>
      </c>
      <c r="DF7" s="38">
        <v>83.5</v>
      </c>
      <c r="DG7" s="38">
        <v>83.06</v>
      </c>
      <c r="DH7" s="38">
        <v>82.67</v>
      </c>
      <c r="DI7" s="38">
        <v>17.440000000000001</v>
      </c>
      <c r="DJ7" s="38">
        <v>29.29</v>
      </c>
      <c r="DK7" s="38">
        <v>24.21</v>
      </c>
      <c r="DL7" s="38">
        <v>26.67</v>
      </c>
      <c r="DM7" s="38">
        <v>29.97</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2019-01-29T08:45:59Z</cp:lastPrinted>
  <dcterms:created xsi:type="dcterms:W3CDTF">2018-12-03T08:52:27Z</dcterms:created>
  <dcterms:modified xsi:type="dcterms:W3CDTF">2019-02-14T10:35:13Z</dcterms:modified>
  <cp:category/>
</cp:coreProperties>
</file>