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QrYpFCbdguwdmB1Vt+66L/t565G5/pp9omLxhPzHYSAJwq8mL3k0t7czFKy7yofeYNCS75zjaxBeLkbCc5icjQ==" workbookSaltValue="YK38cIo3yXEtsEsufGBco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BB8" i="4" s="1"/>
  <c r="T6" i="5"/>
  <c r="S6" i="5"/>
  <c r="R6" i="5"/>
  <c r="AD10" i="4" s="1"/>
  <c r="Q6" i="5"/>
  <c r="W10" i="4" s="1"/>
  <c r="P6" i="5"/>
  <c r="O6" i="5"/>
  <c r="N6" i="5"/>
  <c r="B10" i="4" s="1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BB10" i="4"/>
  <c r="AT10" i="4"/>
  <c r="AL10" i="4"/>
  <c r="P10" i="4"/>
  <c r="I10" i="4"/>
  <c r="AT8" i="4"/>
  <c r="AL8" i="4"/>
  <c r="W8" i="4"/>
  <c r="P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<sst xmlns="http://schemas.openxmlformats.org/spreadsheetml/2006/main" count="240" uniqueCount="127">
  <si>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</si>
  <si>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</si>
  <si>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</si>
  <si>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</si>
  <si>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</si>
  <si>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</si>
  <si>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</si>
  <si>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</si>
  <si>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</si>
  <si>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</si>
  <si>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</si>
  <si>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</si>
  <si>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</si>
  <si>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</si>
  <si>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</si>
  <si>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</si>
  <si>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</si>
  <si>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</si>
  <si>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</si>
  <si>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</si>
  <si>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</si>
  <si>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</si>
  <si>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</si>
  <si>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</si>
  <si>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</si>
  <si>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</si>
  <si>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</si>
  <si>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</si>
  <si>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</si>
  <si>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</si>
  <si>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</si>
  <si>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</si>
  <si>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</si>
  <si>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</si>
  <si>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</si>
  <si>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</si>
  <si>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</si>
  <si>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</si>
  <si>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</si>
  <si>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</si>
  <si>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</si>
  <si>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</si>
  <si>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</si>
  <si>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</si>
  <si>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</si>
  <si>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</si>
  <si>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</si>
  <si>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</si>
  <si>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</si>
  <si>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</si>
  <si>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</si>
  <si>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</si>
  <si>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</si>
  <si>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</si>
  <si>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</si>
  <si>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</si>
  <si>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</si>
  <si>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</si>
  <si>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</si>
  <si>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</si>
  <si>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</si>
  <si>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</si>
  <si>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</si>
  <si>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</si>
  <si>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</si>
  <si>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</si>
  <si>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</si>
  <si>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</si>
  <si>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</si>
  <si>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</si>
  <si>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</si>
  <si>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</si>
  <si>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</si>
  <si>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</si>
  <si>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</si>
  <si>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</si>
  <si>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</si>
  <si>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</si>
  <si>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</si>
  <si>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</si>
  <si>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</si>
  <si>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</si>
  <si>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</si>
  <si>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</si>
  <si>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</si>
  <si>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</si>
  <si>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</si>
  <si>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</si>
  <si>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</si>
  <si>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</si>
  <si>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</si>
  <si>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</si>
  <si>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</si>
  <si>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</si>
  <si>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</si>
  <si>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</si>
  <si>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</si>
  <si>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</si>
  <si>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</si>
  <si>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</si>
  <si>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</si>
  <si>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</si>
  <si>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</si>
  <si>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</si>
  <si>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</si>
  <si>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</si>
  <si>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</si>
  <si>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</si>
  <si>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</si>
  <si>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</si>
  <si>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</si>
  <si>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昭和村</t>
  </si>
  <si>
    <t>法非適用</t>
  </si>
  <si>
    <t>下水道事業</t>
  </si>
  <si>
    <t>農業集落排水</t>
  </si>
  <si>
    <t>F3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</si>
  <si>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</si>
  <si>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</si>
  <si>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</si>
  <si>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</si>
  <si>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</si>
  <si>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</si>
  <si>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</si>
  <si>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</si>
  <si>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現在、昭和村全体の下水道普及率は下水道、合併浄化漕等を含めれば90％超となるが、未普及世帯については、村外居住、老人ホームの利用等により未使用な住宅が多くを占め、これ以上の普及は困難な状態となっている。そんな状況にあって、収益比率、経費回収率は100％を切っており、汚水処理原価は上昇の傾向にある、という非常に厳しい状態です。今後、下水道事業を健全に運営していくためにも、将来の事業継続に向けて、対策・改善を図っていく必要がある。</t>
    <phoneticPr fontId="15"/>
  </si>
  <si>
    <t>下水道供用開始から10年を超え、管渠も老朽化が進んできているが、改善に係る費用が莫大な物となると予想されるため、経営の健全化・効率化に併せて優先順位を定めて順次改善していきたい。</t>
    <phoneticPr fontId="15"/>
  </si>
  <si>
    <t>経営の健全性・効率性の改善及び、施設・管渠等と老朽化の改善、と現在の状況は厳しく、また、将来的にはこれらの問題が深刻となっていくのは確実なため、今後、問題の重要性・必要性等から優先順位を定め、順次改善していきたい。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</si>
</sst>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0" borderId="8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9" xfId="2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7.0000000000000007E-2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22-4189-A294-14ACF2EDB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74144"/>
        <c:axId val="33988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7.0000000000000007E-2</c:v>
                </c:pt>
                <c:pt idx="2">
                  <c:v>0.02</c:v>
                </c:pt>
                <c:pt idx="3">
                  <c:v>0.03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E22-4189-A294-14ACF2EDB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74144"/>
        <c:axId val="33988608"/>
      </c:lineChart>
      <c:dateAx>
        <c:axId val="33974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988608"/>
        <c:crosses val="autoZero"/>
        <c:auto val="1"/>
        <c:lblOffset val="100"/>
        <c:baseTimeUnit val="years"/>
      </c:dateAx>
      <c:valAx>
        <c:axId val="33988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974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70.010000000000005</c:v>
                </c:pt>
                <c:pt idx="1">
                  <c:v>58.64</c:v>
                </c:pt>
                <c:pt idx="2">
                  <c:v>65.709999999999994</c:v>
                </c:pt>
                <c:pt idx="3">
                  <c:v>48.16</c:v>
                </c:pt>
                <c:pt idx="4">
                  <c:v>55.33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0A-4247-89A9-36A60CAD7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64608"/>
        <c:axId val="36974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A0A-4247-89A9-36A60CAD7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64608"/>
        <c:axId val="36974976"/>
      </c:lineChart>
      <c:dateAx>
        <c:axId val="36964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974976"/>
        <c:crosses val="autoZero"/>
        <c:auto val="1"/>
        <c:lblOffset val="100"/>
        <c:baseTimeUnit val="years"/>
      </c:dateAx>
      <c:valAx>
        <c:axId val="36974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964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0C-4BBB-A897-0701802C6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10048"/>
        <c:axId val="37012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E0C-4BBB-A897-0701802C6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10048"/>
        <c:axId val="37012224"/>
      </c:lineChart>
      <c:dateAx>
        <c:axId val="37010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012224"/>
        <c:crosses val="autoZero"/>
        <c:auto val="1"/>
        <c:lblOffset val="100"/>
        <c:baseTimeUnit val="years"/>
      </c:dateAx>
      <c:valAx>
        <c:axId val="37012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010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7C-490E-A714-8322E22C0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97472"/>
        <c:axId val="370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47C-490E-A714-8322E22C0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97472"/>
        <c:axId val="37099008"/>
      </c:lineChart>
      <c:dateAx>
        <c:axId val="37097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099008"/>
        <c:crosses val="autoZero"/>
        <c:auto val="1"/>
        <c:lblOffset val="100"/>
        <c:baseTimeUnit val="years"/>
      </c:dateAx>
      <c:valAx>
        <c:axId val="370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097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C0-482A-8C33-A6C5E2839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139968"/>
        <c:axId val="37141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C0-482A-8C33-A6C5E2839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39968"/>
        <c:axId val="37141888"/>
      </c:lineChart>
      <c:dateAx>
        <c:axId val="37139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141888"/>
        <c:crosses val="autoZero"/>
        <c:auto val="1"/>
        <c:lblOffset val="100"/>
        <c:baseTimeUnit val="years"/>
      </c:dateAx>
      <c:valAx>
        <c:axId val="37141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139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76-4006-A643-DFE8E9BC0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443840"/>
        <c:axId val="37450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76-4006-A643-DFE8E9BC0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43840"/>
        <c:axId val="37450112"/>
      </c:lineChart>
      <c:dateAx>
        <c:axId val="37443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450112"/>
        <c:crosses val="autoZero"/>
        <c:auto val="1"/>
        <c:lblOffset val="100"/>
        <c:baseTimeUnit val="years"/>
      </c:dateAx>
      <c:valAx>
        <c:axId val="37450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443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9621.0400000000009</c:v>
                </c:pt>
                <c:pt idx="1">
                  <c:v>7880.32</c:v>
                </c:pt>
                <c:pt idx="2">
                  <c:v>6841</c:v>
                </c:pt>
                <c:pt idx="3">
                  <c:v>3084.91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60-42F4-800A-988F06F4F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483648"/>
        <c:axId val="37485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1117.1099999999999</c:v>
                </c:pt>
                <c:pt idx="1">
                  <c:v>1161.05</c:v>
                </c:pt>
                <c:pt idx="2">
                  <c:v>979.89</c:v>
                </c:pt>
                <c:pt idx="3">
                  <c:v>1051.43</c:v>
                </c:pt>
                <c:pt idx="4">
                  <c:v>982.29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860-42F4-800A-988F06F4F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83648"/>
        <c:axId val="37485568"/>
      </c:lineChart>
      <c:dateAx>
        <c:axId val="37483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485568"/>
        <c:crosses val="autoZero"/>
        <c:auto val="1"/>
        <c:lblOffset val="100"/>
        <c:baseTimeUnit val="years"/>
      </c:dateAx>
      <c:valAx>
        <c:axId val="37485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483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28.26</c:v>
                </c:pt>
                <c:pt idx="1">
                  <c:v>25.8</c:v>
                </c:pt>
                <c:pt idx="2">
                  <c:v>16.54</c:v>
                </c:pt>
                <c:pt idx="3">
                  <c:v>32.06</c:v>
                </c:pt>
                <c:pt idx="4">
                  <c:v>21.83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DE-47FB-A4C3-2D349CD46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189120"/>
        <c:axId val="37191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41.04</c:v>
                </c:pt>
                <c:pt idx="1">
                  <c:v>41.08</c:v>
                </c:pt>
                <c:pt idx="2">
                  <c:v>41.34</c:v>
                </c:pt>
                <c:pt idx="3">
                  <c:v>40.06</c:v>
                </c:pt>
                <c:pt idx="4">
                  <c:v>41.25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DDE-47FB-A4C3-2D349CD46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89120"/>
        <c:axId val="37191040"/>
      </c:lineChart>
      <c:dateAx>
        <c:axId val="37189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191040"/>
        <c:crosses val="autoZero"/>
        <c:auto val="1"/>
        <c:lblOffset val="100"/>
        <c:baseTimeUnit val="years"/>
      </c:dateAx>
      <c:valAx>
        <c:axId val="37191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189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564.38</c:v>
                </c:pt>
                <c:pt idx="1">
                  <c:v>716.99</c:v>
                </c:pt>
                <c:pt idx="2">
                  <c:v>1145.3599999999999</c:v>
                </c:pt>
                <c:pt idx="3">
                  <c:v>652.04</c:v>
                </c:pt>
                <c:pt idx="4">
                  <c:v>903.08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2F-48BF-9BE0-ED0297974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295616"/>
        <c:axId val="37297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357.08</c:v>
                </c:pt>
                <c:pt idx="1">
                  <c:v>378.08</c:v>
                </c:pt>
                <c:pt idx="2">
                  <c:v>357.49</c:v>
                </c:pt>
                <c:pt idx="3">
                  <c:v>355.22</c:v>
                </c:pt>
                <c:pt idx="4">
                  <c:v>334.48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22F-48BF-9BE0-ED0297974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95616"/>
        <c:axId val="37297536"/>
      </c:lineChart>
      <c:dateAx>
        <c:axId val="37295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297536"/>
        <c:crosses val="autoZero"/>
        <c:auto val="1"/>
        <c:lblOffset val="100"/>
        <c:baseTimeUnit val="years"/>
      </c:dateAx>
      <c:valAx>
        <c:axId val="37297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295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92.68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11-407C-9688-CB273D012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328768"/>
        <c:axId val="37335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45.95</c:v>
                </c:pt>
                <c:pt idx="1">
                  <c:v>44.69</c:v>
                </c:pt>
                <c:pt idx="2">
                  <c:v>44.69</c:v>
                </c:pt>
                <c:pt idx="3">
                  <c:v>42.84</c:v>
                </c:pt>
                <c:pt idx="4">
                  <c:v>40.93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411-407C-9688-CB273D012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28768"/>
        <c:axId val="37335040"/>
      </c:lineChart>
      <c:dateAx>
        <c:axId val="37328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335040"/>
        <c:crosses val="autoZero"/>
        <c:auto val="1"/>
        <c:lblOffset val="100"/>
        <c:baseTimeUnit val="years"/>
      </c:dateAx>
      <c:valAx>
        <c:axId val="37335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328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80.709999999999994</c:v>
                </c:pt>
                <c:pt idx="1">
                  <c:v>82.15</c:v>
                </c:pt>
                <c:pt idx="2">
                  <c:v>84.75</c:v>
                </c:pt>
                <c:pt idx="3">
                  <c:v>88.32</c:v>
                </c:pt>
                <c:pt idx="4">
                  <c:v>84.45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CF-4A46-A58C-0C3D956CA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386496"/>
        <c:axId val="37388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71.97</c:v>
                </c:pt>
                <c:pt idx="1">
                  <c:v>70.59</c:v>
                </c:pt>
                <c:pt idx="2">
                  <c:v>69.67</c:v>
                </c:pt>
                <c:pt idx="3">
                  <c:v>66.3</c:v>
                </c:pt>
                <c:pt idx="4">
                  <c:v>62.73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2CF-4A46-A58C-0C3D956CA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86496"/>
        <c:axId val="37388672"/>
      </c:lineChart>
      <c:dateAx>
        <c:axId val="37386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388672"/>
        <c:crosses val="autoZero"/>
        <c:auto val="1"/>
        <c:lblOffset val="100"/>
        <c:baseTimeUnit val="years"/>
      </c:dateAx>
      <c:valAx>
        <c:axId val="37388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386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【814.89】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view="pageBreakPreview" zoomScale="80" zoomScaleNormal="100" zoomScaleSheetLayoutView="80" workbookViewId="0">
      <selection activeCell="B2" sqref="B2:BZ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福島県　昭和村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農業集落排水</v>
      </c>
      <c r="Q8" s="47"/>
      <c r="R8" s="47"/>
      <c r="S8" s="47"/>
      <c r="T8" s="47"/>
      <c r="U8" s="47"/>
      <c r="V8" s="47"/>
      <c r="W8" s="47" t="str">
        <f>データ!L6</f>
        <v>F3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1294</v>
      </c>
      <c r="AM8" s="49"/>
      <c r="AN8" s="49"/>
      <c r="AO8" s="49"/>
      <c r="AP8" s="49"/>
      <c r="AQ8" s="49"/>
      <c r="AR8" s="49"/>
      <c r="AS8" s="49"/>
      <c r="AT8" s="44">
        <f>データ!T6</f>
        <v>209.46</v>
      </c>
      <c r="AU8" s="44"/>
      <c r="AV8" s="44"/>
      <c r="AW8" s="44"/>
      <c r="AX8" s="44"/>
      <c r="AY8" s="44"/>
      <c r="AZ8" s="44"/>
      <c r="BA8" s="44"/>
      <c r="BB8" s="44">
        <f>データ!U6</f>
        <v>6.18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32.78</v>
      </c>
      <c r="Q10" s="44"/>
      <c r="R10" s="44"/>
      <c r="S10" s="44"/>
      <c r="T10" s="44"/>
      <c r="U10" s="44"/>
      <c r="V10" s="44"/>
      <c r="W10" s="44">
        <f>データ!Q6</f>
        <v>57.86</v>
      </c>
      <c r="X10" s="44"/>
      <c r="Y10" s="44"/>
      <c r="Z10" s="44"/>
      <c r="AA10" s="44"/>
      <c r="AB10" s="44"/>
      <c r="AC10" s="44"/>
      <c r="AD10" s="49">
        <f>データ!R6</f>
        <v>3240</v>
      </c>
      <c r="AE10" s="49"/>
      <c r="AF10" s="49"/>
      <c r="AG10" s="49"/>
      <c r="AH10" s="49"/>
      <c r="AI10" s="49"/>
      <c r="AJ10" s="49"/>
      <c r="AK10" s="2"/>
      <c r="AL10" s="49">
        <f>データ!V6</f>
        <v>418</v>
      </c>
      <c r="AM10" s="49"/>
      <c r="AN10" s="49"/>
      <c r="AO10" s="49"/>
      <c r="AP10" s="49"/>
      <c r="AQ10" s="49"/>
      <c r="AR10" s="49"/>
      <c r="AS10" s="49"/>
      <c r="AT10" s="44">
        <f>データ!W6</f>
        <v>0.79</v>
      </c>
      <c r="AU10" s="44"/>
      <c r="AV10" s="44"/>
      <c r="AW10" s="44"/>
      <c r="AX10" s="44"/>
      <c r="AY10" s="44"/>
      <c r="AZ10" s="44"/>
      <c r="BA10" s="44"/>
      <c r="BB10" s="44">
        <f>データ!X6</f>
        <v>529.11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124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125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126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>
      <c r="C83" s="2" t="s">
        <v>41</v>
      </c>
    </row>
    <row r="84" spans="1:78">
      <c r="C84" s="2" t="s">
        <v>42</v>
      </c>
    </row>
    <row r="85" spans="1:78" hidden="1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>
      <c r="B86" s="25"/>
      <c r="C86" s="25"/>
      <c r="D86" s="25"/>
      <c r="E86" s="25" t="str">
        <f>データ!AI6</f>
        <v/>
      </c>
      <c r="F86" s="25" t="s">
        <v>55</v>
      </c>
      <c r="G86" s="25" t="s">
        <v>56</v>
      </c>
      <c r="H86" s="25" t="str">
        <f>データ!BP6</f>
        <v>【814.89】</v>
      </c>
      <c r="I86" s="25" t="str">
        <f>データ!CA6</f>
        <v>【60.64】</v>
      </c>
      <c r="J86" s="25" t="str">
        <f>データ!CL6</f>
        <v>【255.52】</v>
      </c>
      <c r="K86" s="25" t="str">
        <f>データ!CW6</f>
        <v>【52.49】</v>
      </c>
      <c r="L86" s="25" t="str">
        <f>データ!DH6</f>
        <v>【85.49】</v>
      </c>
      <c r="M86" s="25" t="s">
        <v>56</v>
      </c>
      <c r="N86" s="25" t="s">
        <v>57</v>
      </c>
      <c r="O86" s="25" t="str">
        <f>データ!EO6</f>
        <v>【0.11】</v>
      </c>
    </row>
  </sheetData>
  <sheetProtection algorithmName="SHA-512" hashValue="PRM83V8eIefqOwMDdmdo8qSxg02sR5AroHm4TmD3eFbgqM5bH21v5uBo1j/ZmY+saqThV0QBc9AG2+f2rTRP3A==" saltValue="c1SuNtiASO0bqGu8bhZNAw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2" max="144" width="11.875" customWidth="1"/>
  </cols>
  <sheetData>
    <row r="1" spans="1:145">
      <c r="A1" t="s">
        <v>58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>
      <c r="A2" s="27" t="s">
        <v>59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>
      <c r="A3" s="27" t="s">
        <v>60</v>
      </c>
      <c r="B3" s="28" t="s">
        <v>61</v>
      </c>
      <c r="C3" s="28" t="s">
        <v>62</v>
      </c>
      <c r="D3" s="28" t="s">
        <v>63</v>
      </c>
      <c r="E3" s="28" t="s">
        <v>64</v>
      </c>
      <c r="F3" s="28" t="s">
        <v>65</v>
      </c>
      <c r="G3" s="28" t="s">
        <v>66</v>
      </c>
      <c r="H3" s="76" t="s">
        <v>67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68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69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>
      <c r="A4" s="27" t="s">
        <v>70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71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72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73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74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75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76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77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78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79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80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81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>
      <c r="A5" s="27" t="s">
        <v>82</v>
      </c>
      <c r="B5" s="30"/>
      <c r="C5" s="30"/>
      <c r="D5" s="30"/>
      <c r="E5" s="30"/>
      <c r="F5" s="30"/>
      <c r="G5" s="30"/>
      <c r="H5" s="31" t="s">
        <v>83</v>
      </c>
      <c r="I5" s="31" t="s">
        <v>84</v>
      </c>
      <c r="J5" s="31" t="s">
        <v>85</v>
      </c>
      <c r="K5" s="31" t="s">
        <v>86</v>
      </c>
      <c r="L5" s="31" t="s">
        <v>87</v>
      </c>
      <c r="M5" s="31" t="s">
        <v>5</v>
      </c>
      <c r="N5" s="31" t="s">
        <v>88</v>
      </c>
      <c r="O5" s="31" t="s">
        <v>89</v>
      </c>
      <c r="P5" s="31" t="s">
        <v>90</v>
      </c>
      <c r="Q5" s="31" t="s">
        <v>91</v>
      </c>
      <c r="R5" s="31" t="s">
        <v>92</v>
      </c>
      <c r="S5" s="31" t="s">
        <v>93</v>
      </c>
      <c r="T5" s="31" t="s">
        <v>94</v>
      </c>
      <c r="U5" s="31" t="s">
        <v>95</v>
      </c>
      <c r="V5" s="31" t="s">
        <v>96</v>
      </c>
      <c r="W5" s="31" t="s">
        <v>97</v>
      </c>
      <c r="X5" s="31" t="s">
        <v>98</v>
      </c>
      <c r="Y5" s="31" t="s">
        <v>99</v>
      </c>
      <c r="Z5" s="31" t="s">
        <v>100</v>
      </c>
      <c r="AA5" s="31" t="s">
        <v>101</v>
      </c>
      <c r="AB5" s="31" t="s">
        <v>102</v>
      </c>
      <c r="AC5" s="31" t="s">
        <v>103</v>
      </c>
      <c r="AD5" s="31" t="s">
        <v>104</v>
      </c>
      <c r="AE5" s="31" t="s">
        <v>105</v>
      </c>
      <c r="AF5" s="31" t="s">
        <v>106</v>
      </c>
      <c r="AG5" s="31" t="s">
        <v>107</v>
      </c>
      <c r="AH5" s="31" t="s">
        <v>108</v>
      </c>
      <c r="AI5" s="31" t="s">
        <v>43</v>
      </c>
      <c r="AJ5" s="31" t="s">
        <v>99</v>
      </c>
      <c r="AK5" s="31" t="s">
        <v>100</v>
      </c>
      <c r="AL5" s="31" t="s">
        <v>101</v>
      </c>
      <c r="AM5" s="31" t="s">
        <v>102</v>
      </c>
      <c r="AN5" s="31" t="s">
        <v>103</v>
      </c>
      <c r="AO5" s="31" t="s">
        <v>104</v>
      </c>
      <c r="AP5" s="31" t="s">
        <v>105</v>
      </c>
      <c r="AQ5" s="31" t="s">
        <v>106</v>
      </c>
      <c r="AR5" s="31" t="s">
        <v>107</v>
      </c>
      <c r="AS5" s="31" t="s">
        <v>108</v>
      </c>
      <c r="AT5" s="31" t="s">
        <v>109</v>
      </c>
      <c r="AU5" s="31" t="s">
        <v>99</v>
      </c>
      <c r="AV5" s="31" t="s">
        <v>100</v>
      </c>
      <c r="AW5" s="31" t="s">
        <v>101</v>
      </c>
      <c r="AX5" s="31" t="s">
        <v>102</v>
      </c>
      <c r="AY5" s="31" t="s">
        <v>103</v>
      </c>
      <c r="AZ5" s="31" t="s">
        <v>104</v>
      </c>
      <c r="BA5" s="31" t="s">
        <v>105</v>
      </c>
      <c r="BB5" s="31" t="s">
        <v>106</v>
      </c>
      <c r="BC5" s="31" t="s">
        <v>107</v>
      </c>
      <c r="BD5" s="31" t="s">
        <v>108</v>
      </c>
      <c r="BE5" s="31" t="s">
        <v>109</v>
      </c>
      <c r="BF5" s="31" t="s">
        <v>99</v>
      </c>
      <c r="BG5" s="31" t="s">
        <v>100</v>
      </c>
      <c r="BH5" s="31" t="s">
        <v>101</v>
      </c>
      <c r="BI5" s="31" t="s">
        <v>102</v>
      </c>
      <c r="BJ5" s="31" t="s">
        <v>103</v>
      </c>
      <c r="BK5" s="31" t="s">
        <v>104</v>
      </c>
      <c r="BL5" s="31" t="s">
        <v>105</v>
      </c>
      <c r="BM5" s="31" t="s">
        <v>106</v>
      </c>
      <c r="BN5" s="31" t="s">
        <v>107</v>
      </c>
      <c r="BO5" s="31" t="s">
        <v>108</v>
      </c>
      <c r="BP5" s="31" t="s">
        <v>109</v>
      </c>
      <c r="BQ5" s="31" t="s">
        <v>99</v>
      </c>
      <c r="BR5" s="31" t="s">
        <v>100</v>
      </c>
      <c r="BS5" s="31" t="s">
        <v>101</v>
      </c>
      <c r="BT5" s="31" t="s">
        <v>102</v>
      </c>
      <c r="BU5" s="31" t="s">
        <v>103</v>
      </c>
      <c r="BV5" s="31" t="s">
        <v>104</v>
      </c>
      <c r="BW5" s="31" t="s">
        <v>105</v>
      </c>
      <c r="BX5" s="31" t="s">
        <v>106</v>
      </c>
      <c r="BY5" s="31" t="s">
        <v>107</v>
      </c>
      <c r="BZ5" s="31" t="s">
        <v>108</v>
      </c>
      <c r="CA5" s="31" t="s">
        <v>109</v>
      </c>
      <c r="CB5" s="31" t="s">
        <v>99</v>
      </c>
      <c r="CC5" s="31" t="s">
        <v>100</v>
      </c>
      <c r="CD5" s="31" t="s">
        <v>101</v>
      </c>
      <c r="CE5" s="31" t="s">
        <v>102</v>
      </c>
      <c r="CF5" s="31" t="s">
        <v>103</v>
      </c>
      <c r="CG5" s="31" t="s">
        <v>104</v>
      </c>
      <c r="CH5" s="31" t="s">
        <v>105</v>
      </c>
      <c r="CI5" s="31" t="s">
        <v>106</v>
      </c>
      <c r="CJ5" s="31" t="s">
        <v>107</v>
      </c>
      <c r="CK5" s="31" t="s">
        <v>108</v>
      </c>
      <c r="CL5" s="31" t="s">
        <v>109</v>
      </c>
      <c r="CM5" s="31" t="s">
        <v>99</v>
      </c>
      <c r="CN5" s="31" t="s">
        <v>100</v>
      </c>
      <c r="CO5" s="31" t="s">
        <v>101</v>
      </c>
      <c r="CP5" s="31" t="s">
        <v>102</v>
      </c>
      <c r="CQ5" s="31" t="s">
        <v>103</v>
      </c>
      <c r="CR5" s="31" t="s">
        <v>104</v>
      </c>
      <c r="CS5" s="31" t="s">
        <v>105</v>
      </c>
      <c r="CT5" s="31" t="s">
        <v>106</v>
      </c>
      <c r="CU5" s="31" t="s">
        <v>107</v>
      </c>
      <c r="CV5" s="31" t="s">
        <v>108</v>
      </c>
      <c r="CW5" s="31" t="s">
        <v>109</v>
      </c>
      <c r="CX5" s="31" t="s">
        <v>99</v>
      </c>
      <c r="CY5" s="31" t="s">
        <v>100</v>
      </c>
      <c r="CZ5" s="31" t="s">
        <v>101</v>
      </c>
      <c r="DA5" s="31" t="s">
        <v>102</v>
      </c>
      <c r="DB5" s="31" t="s">
        <v>103</v>
      </c>
      <c r="DC5" s="31" t="s">
        <v>104</v>
      </c>
      <c r="DD5" s="31" t="s">
        <v>105</v>
      </c>
      <c r="DE5" s="31" t="s">
        <v>106</v>
      </c>
      <c r="DF5" s="31" t="s">
        <v>107</v>
      </c>
      <c r="DG5" s="31" t="s">
        <v>108</v>
      </c>
      <c r="DH5" s="31" t="s">
        <v>109</v>
      </c>
      <c r="DI5" s="31" t="s">
        <v>99</v>
      </c>
      <c r="DJ5" s="31" t="s">
        <v>100</v>
      </c>
      <c r="DK5" s="31" t="s">
        <v>101</v>
      </c>
      <c r="DL5" s="31" t="s">
        <v>102</v>
      </c>
      <c r="DM5" s="31" t="s">
        <v>103</v>
      </c>
      <c r="DN5" s="31" t="s">
        <v>104</v>
      </c>
      <c r="DO5" s="31" t="s">
        <v>105</v>
      </c>
      <c r="DP5" s="31" t="s">
        <v>106</v>
      </c>
      <c r="DQ5" s="31" t="s">
        <v>107</v>
      </c>
      <c r="DR5" s="31" t="s">
        <v>108</v>
      </c>
      <c r="DS5" s="31" t="s">
        <v>109</v>
      </c>
      <c r="DT5" s="31" t="s">
        <v>99</v>
      </c>
      <c r="DU5" s="31" t="s">
        <v>100</v>
      </c>
      <c r="DV5" s="31" t="s">
        <v>101</v>
      </c>
      <c r="DW5" s="31" t="s">
        <v>102</v>
      </c>
      <c r="DX5" s="31" t="s">
        <v>103</v>
      </c>
      <c r="DY5" s="31" t="s">
        <v>104</v>
      </c>
      <c r="DZ5" s="31" t="s">
        <v>105</v>
      </c>
      <c r="EA5" s="31" t="s">
        <v>106</v>
      </c>
      <c r="EB5" s="31" t="s">
        <v>107</v>
      </c>
      <c r="EC5" s="31" t="s">
        <v>108</v>
      </c>
      <c r="ED5" s="31" t="s">
        <v>109</v>
      </c>
      <c r="EE5" s="31" t="s">
        <v>99</v>
      </c>
      <c r="EF5" s="31" t="s">
        <v>100</v>
      </c>
      <c r="EG5" s="31" t="s">
        <v>101</v>
      </c>
      <c r="EH5" s="31" t="s">
        <v>102</v>
      </c>
      <c r="EI5" s="31" t="s">
        <v>103</v>
      </c>
      <c r="EJ5" s="31" t="s">
        <v>104</v>
      </c>
      <c r="EK5" s="31" t="s">
        <v>105</v>
      </c>
      <c r="EL5" s="31" t="s">
        <v>106</v>
      </c>
      <c r="EM5" s="31" t="s">
        <v>107</v>
      </c>
      <c r="EN5" s="31" t="s">
        <v>108</v>
      </c>
      <c r="EO5" s="31" t="s">
        <v>109</v>
      </c>
    </row>
    <row r="6" spans="1:145" s="35" customFormat="1">
      <c r="A6" s="27" t="s">
        <v>110</v>
      </c>
      <c r="B6" s="32">
        <f>B7</f>
        <v>2017</v>
      </c>
      <c r="C6" s="32">
        <f t="shared" ref="C6:X6" si="3">C7</f>
        <v>74462</v>
      </c>
      <c r="D6" s="32">
        <f t="shared" si="3"/>
        <v>47</v>
      </c>
      <c r="E6" s="32">
        <f t="shared" si="3"/>
        <v>17</v>
      </c>
      <c r="F6" s="32">
        <f t="shared" si="3"/>
        <v>5</v>
      </c>
      <c r="G6" s="32">
        <f t="shared" si="3"/>
        <v>0</v>
      </c>
      <c r="H6" s="32" t="str">
        <f t="shared" si="3"/>
        <v>福島県　昭和村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農業集落排水</v>
      </c>
      <c r="L6" s="32" t="str">
        <f t="shared" si="3"/>
        <v>F3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32.78</v>
      </c>
      <c r="Q6" s="33">
        <f t="shared" si="3"/>
        <v>57.86</v>
      </c>
      <c r="R6" s="33">
        <f t="shared" si="3"/>
        <v>3240</v>
      </c>
      <c r="S6" s="33">
        <f t="shared" si="3"/>
        <v>1294</v>
      </c>
      <c r="T6" s="33">
        <f t="shared" si="3"/>
        <v>209.46</v>
      </c>
      <c r="U6" s="33">
        <f t="shared" si="3"/>
        <v>6.18</v>
      </c>
      <c r="V6" s="33">
        <f t="shared" si="3"/>
        <v>418</v>
      </c>
      <c r="W6" s="33">
        <f t="shared" si="3"/>
        <v>0.79</v>
      </c>
      <c r="X6" s="33">
        <f t="shared" si="3"/>
        <v>529.11</v>
      </c>
      <c r="Y6" s="34">
        <f>IF(Y7="",NA(),Y7)</f>
        <v>70.010000000000005</v>
      </c>
      <c r="Z6" s="34">
        <f t="shared" ref="Z6:AH6" si="4">IF(Z7="",NA(),Z7)</f>
        <v>58.64</v>
      </c>
      <c r="AA6" s="34">
        <f t="shared" si="4"/>
        <v>65.709999999999994</v>
      </c>
      <c r="AB6" s="34">
        <f t="shared" si="4"/>
        <v>48.16</v>
      </c>
      <c r="AC6" s="34">
        <f t="shared" si="4"/>
        <v>55.33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9621.0400000000009</v>
      </c>
      <c r="BG6" s="34">
        <f t="shared" ref="BG6:BO6" si="7">IF(BG7="",NA(),BG7)</f>
        <v>7880.32</v>
      </c>
      <c r="BH6" s="34">
        <f t="shared" si="7"/>
        <v>6841</v>
      </c>
      <c r="BI6" s="34">
        <f t="shared" si="7"/>
        <v>3084.91</v>
      </c>
      <c r="BJ6" s="33">
        <f t="shared" si="7"/>
        <v>0</v>
      </c>
      <c r="BK6" s="34">
        <f t="shared" si="7"/>
        <v>1117.1099999999999</v>
      </c>
      <c r="BL6" s="34">
        <f t="shared" si="7"/>
        <v>1161.05</v>
      </c>
      <c r="BM6" s="34">
        <f t="shared" si="7"/>
        <v>979.89</v>
      </c>
      <c r="BN6" s="34">
        <f t="shared" si="7"/>
        <v>1051.43</v>
      </c>
      <c r="BO6" s="34">
        <f t="shared" si="7"/>
        <v>982.29</v>
      </c>
      <c r="BP6" s="33" t="str">
        <f>IF(BP7="","",IF(BP7="-","【-】","【"&amp;SUBSTITUTE(TEXT(BP7,"#,##0.00"),"-","△")&amp;"】"))</f>
        <v>【814.89】</v>
      </c>
      <c r="BQ6" s="34">
        <f>IF(BQ7="",NA(),BQ7)</f>
        <v>28.26</v>
      </c>
      <c r="BR6" s="34">
        <f t="shared" ref="BR6:BZ6" si="8">IF(BR7="",NA(),BR7)</f>
        <v>25.8</v>
      </c>
      <c r="BS6" s="34">
        <f t="shared" si="8"/>
        <v>16.54</v>
      </c>
      <c r="BT6" s="34">
        <f t="shared" si="8"/>
        <v>32.06</v>
      </c>
      <c r="BU6" s="34">
        <f t="shared" si="8"/>
        <v>21.83</v>
      </c>
      <c r="BV6" s="34">
        <f t="shared" si="8"/>
        <v>41.04</v>
      </c>
      <c r="BW6" s="34">
        <f t="shared" si="8"/>
        <v>41.08</v>
      </c>
      <c r="BX6" s="34">
        <f t="shared" si="8"/>
        <v>41.34</v>
      </c>
      <c r="BY6" s="34">
        <f t="shared" si="8"/>
        <v>40.06</v>
      </c>
      <c r="BZ6" s="34">
        <f t="shared" si="8"/>
        <v>41.25</v>
      </c>
      <c r="CA6" s="33" t="str">
        <f>IF(CA7="","",IF(CA7="-","【-】","【"&amp;SUBSTITUTE(TEXT(CA7,"#,##0.00"),"-","△")&amp;"】"))</f>
        <v>【60.64】</v>
      </c>
      <c r="CB6" s="34">
        <f>IF(CB7="",NA(),CB7)</f>
        <v>564.38</v>
      </c>
      <c r="CC6" s="34">
        <f t="shared" ref="CC6:CK6" si="9">IF(CC7="",NA(),CC7)</f>
        <v>716.99</v>
      </c>
      <c r="CD6" s="34">
        <f t="shared" si="9"/>
        <v>1145.3599999999999</v>
      </c>
      <c r="CE6" s="34">
        <f t="shared" si="9"/>
        <v>652.04</v>
      </c>
      <c r="CF6" s="34">
        <f t="shared" si="9"/>
        <v>903.08</v>
      </c>
      <c r="CG6" s="34">
        <f t="shared" si="9"/>
        <v>357.08</v>
      </c>
      <c r="CH6" s="34">
        <f t="shared" si="9"/>
        <v>378.08</v>
      </c>
      <c r="CI6" s="34">
        <f t="shared" si="9"/>
        <v>357.49</v>
      </c>
      <c r="CJ6" s="34">
        <f t="shared" si="9"/>
        <v>355.22</v>
      </c>
      <c r="CK6" s="34">
        <f t="shared" si="9"/>
        <v>334.48</v>
      </c>
      <c r="CL6" s="33" t="str">
        <f>IF(CL7="","",IF(CL7="-","【-】","【"&amp;SUBSTITUTE(TEXT(CL7,"#,##0.00"),"-","△")&amp;"】"))</f>
        <v>【255.52】</v>
      </c>
      <c r="CM6" s="33">
        <f>IF(CM7="",NA(),CM7)</f>
        <v>0</v>
      </c>
      <c r="CN6" s="33">
        <f t="shared" ref="CN6:CV6" si="10">IF(CN7="",NA(),CN7)</f>
        <v>0</v>
      </c>
      <c r="CO6" s="33">
        <f t="shared" si="10"/>
        <v>0</v>
      </c>
      <c r="CP6" s="34">
        <f t="shared" si="10"/>
        <v>92.68</v>
      </c>
      <c r="CQ6" s="33">
        <f t="shared" si="10"/>
        <v>0</v>
      </c>
      <c r="CR6" s="34">
        <f t="shared" si="10"/>
        <v>45.95</v>
      </c>
      <c r="CS6" s="34">
        <f t="shared" si="10"/>
        <v>44.69</v>
      </c>
      <c r="CT6" s="34">
        <f t="shared" si="10"/>
        <v>44.69</v>
      </c>
      <c r="CU6" s="34">
        <f t="shared" si="10"/>
        <v>42.84</v>
      </c>
      <c r="CV6" s="34">
        <f t="shared" si="10"/>
        <v>40.93</v>
      </c>
      <c r="CW6" s="33" t="str">
        <f>IF(CW7="","",IF(CW7="-","【-】","【"&amp;SUBSTITUTE(TEXT(CW7,"#,##0.00"),"-","△")&amp;"】"))</f>
        <v>【52.49】</v>
      </c>
      <c r="CX6" s="34">
        <f>IF(CX7="",NA(),CX7)</f>
        <v>80.709999999999994</v>
      </c>
      <c r="CY6" s="34">
        <f t="shared" ref="CY6:DG6" si="11">IF(CY7="",NA(),CY7)</f>
        <v>82.15</v>
      </c>
      <c r="CZ6" s="34">
        <f t="shared" si="11"/>
        <v>84.75</v>
      </c>
      <c r="DA6" s="34">
        <f t="shared" si="11"/>
        <v>88.32</v>
      </c>
      <c r="DB6" s="34">
        <f t="shared" si="11"/>
        <v>84.45</v>
      </c>
      <c r="DC6" s="34">
        <f t="shared" si="11"/>
        <v>71.97</v>
      </c>
      <c r="DD6" s="34">
        <f t="shared" si="11"/>
        <v>70.59</v>
      </c>
      <c r="DE6" s="34">
        <f t="shared" si="11"/>
        <v>69.67</v>
      </c>
      <c r="DF6" s="34">
        <f t="shared" si="11"/>
        <v>66.3</v>
      </c>
      <c r="DG6" s="34">
        <f t="shared" si="11"/>
        <v>62.73</v>
      </c>
      <c r="DH6" s="33" t="str">
        <f>IF(DH7="","",IF(DH7="-","【-】","【"&amp;SUBSTITUTE(TEXT(DH7,"#,##0.00"),"-","△")&amp;"】"))</f>
        <v>【85.49】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4">
        <f>IF(EE7="",NA(),EE7)</f>
        <v>7.0000000000000007E-2</v>
      </c>
      <c r="EF6" s="34">
        <f t="shared" ref="EF6:EN6" si="14">IF(EF7="",NA(),EF7)</f>
        <v>7.0000000000000007E-2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0.04</v>
      </c>
      <c r="EK6" s="34">
        <f t="shared" si="14"/>
        <v>7.0000000000000007E-2</v>
      </c>
      <c r="EL6" s="34">
        <f t="shared" si="14"/>
        <v>0.02</v>
      </c>
      <c r="EM6" s="34">
        <f t="shared" si="14"/>
        <v>0.03</v>
      </c>
      <c r="EN6" s="33">
        <f t="shared" si="14"/>
        <v>0</v>
      </c>
      <c r="EO6" s="33" t="str">
        <f>IF(EO7="","",IF(EO7="-","【-】","【"&amp;SUBSTITUTE(TEXT(EO7,"#,##0.00"),"-","△")&amp;"】"))</f>
        <v>【0.11】</v>
      </c>
    </row>
    <row r="7" spans="1:145" s="35" customFormat="1">
      <c r="A7" s="27"/>
      <c r="B7" s="36">
        <v>2017</v>
      </c>
      <c r="C7" s="36">
        <v>74462</v>
      </c>
      <c r="D7" s="36">
        <v>47</v>
      </c>
      <c r="E7" s="36">
        <v>17</v>
      </c>
      <c r="F7" s="36">
        <v>5</v>
      </c>
      <c r="G7" s="36">
        <v>0</v>
      </c>
      <c r="H7" s="36" t="s">
        <v>111</v>
      </c>
      <c r="I7" s="36" t="s">
        <v>112</v>
      </c>
      <c r="J7" s="36" t="s">
        <v>113</v>
      </c>
      <c r="K7" s="36" t="s">
        <v>114</v>
      </c>
      <c r="L7" s="36" t="s">
        <v>115</v>
      </c>
      <c r="M7" s="36" t="s">
        <v>116</v>
      </c>
      <c r="N7" s="37" t="s">
        <v>117</v>
      </c>
      <c r="O7" s="37" t="s">
        <v>118</v>
      </c>
      <c r="P7" s="37">
        <v>32.78</v>
      </c>
      <c r="Q7" s="37">
        <v>57.86</v>
      </c>
      <c r="R7" s="37">
        <v>3240</v>
      </c>
      <c r="S7" s="37">
        <v>1294</v>
      </c>
      <c r="T7" s="37">
        <v>209.46</v>
      </c>
      <c r="U7" s="37">
        <v>6.18</v>
      </c>
      <c r="V7" s="37">
        <v>418</v>
      </c>
      <c r="W7" s="37">
        <v>0.79</v>
      </c>
      <c r="X7" s="37">
        <v>529.11</v>
      </c>
      <c r="Y7" s="37">
        <v>70.010000000000005</v>
      </c>
      <c r="Z7" s="37">
        <v>58.64</v>
      </c>
      <c r="AA7" s="37">
        <v>65.709999999999994</v>
      </c>
      <c r="AB7" s="37">
        <v>48.16</v>
      </c>
      <c r="AC7" s="37">
        <v>55.33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9621.0400000000009</v>
      </c>
      <c r="BG7" s="37">
        <v>7880.32</v>
      </c>
      <c r="BH7" s="37">
        <v>6841</v>
      </c>
      <c r="BI7" s="37">
        <v>3084.91</v>
      </c>
      <c r="BJ7" s="37">
        <v>0</v>
      </c>
      <c r="BK7" s="37">
        <v>1117.1099999999999</v>
      </c>
      <c r="BL7" s="37">
        <v>1161.05</v>
      </c>
      <c r="BM7" s="37">
        <v>979.89</v>
      </c>
      <c r="BN7" s="37">
        <v>1051.43</v>
      </c>
      <c r="BO7" s="37">
        <v>982.29</v>
      </c>
      <c r="BP7" s="37">
        <v>814.89</v>
      </c>
      <c r="BQ7" s="37">
        <v>28.26</v>
      </c>
      <c r="BR7" s="37">
        <v>25.8</v>
      </c>
      <c r="BS7" s="37">
        <v>16.54</v>
      </c>
      <c r="BT7" s="37">
        <v>32.06</v>
      </c>
      <c r="BU7" s="37">
        <v>21.83</v>
      </c>
      <c r="BV7" s="37">
        <v>41.04</v>
      </c>
      <c r="BW7" s="37">
        <v>41.08</v>
      </c>
      <c r="BX7" s="37">
        <v>41.34</v>
      </c>
      <c r="BY7" s="37">
        <v>40.06</v>
      </c>
      <c r="BZ7" s="37">
        <v>41.25</v>
      </c>
      <c r="CA7" s="37">
        <v>60.64</v>
      </c>
      <c r="CB7" s="37">
        <v>564.38</v>
      </c>
      <c r="CC7" s="37">
        <v>716.99</v>
      </c>
      <c r="CD7" s="37">
        <v>1145.3599999999999</v>
      </c>
      <c r="CE7" s="37">
        <v>652.04</v>
      </c>
      <c r="CF7" s="37">
        <v>903.08</v>
      </c>
      <c r="CG7" s="37">
        <v>357.08</v>
      </c>
      <c r="CH7" s="37">
        <v>378.08</v>
      </c>
      <c r="CI7" s="37">
        <v>357.49</v>
      </c>
      <c r="CJ7" s="37">
        <v>355.22</v>
      </c>
      <c r="CK7" s="37">
        <v>334.48</v>
      </c>
      <c r="CL7" s="37">
        <v>255.52</v>
      </c>
      <c r="CM7" s="37">
        <v>0</v>
      </c>
      <c r="CN7" s="37">
        <v>0</v>
      </c>
      <c r="CO7" s="37">
        <v>0</v>
      </c>
      <c r="CP7" s="37">
        <v>92.68</v>
      </c>
      <c r="CQ7" s="37">
        <v>0</v>
      </c>
      <c r="CR7" s="37">
        <v>45.95</v>
      </c>
      <c r="CS7" s="37">
        <v>44.69</v>
      </c>
      <c r="CT7" s="37">
        <v>44.69</v>
      </c>
      <c r="CU7" s="37">
        <v>42.84</v>
      </c>
      <c r="CV7" s="37">
        <v>40.93</v>
      </c>
      <c r="CW7" s="37">
        <v>52.49</v>
      </c>
      <c r="CX7" s="37">
        <v>80.709999999999994</v>
      </c>
      <c r="CY7" s="37">
        <v>82.15</v>
      </c>
      <c r="CZ7" s="37">
        <v>84.75</v>
      </c>
      <c r="DA7" s="37">
        <v>88.32</v>
      </c>
      <c r="DB7" s="37">
        <v>84.45</v>
      </c>
      <c r="DC7" s="37">
        <v>71.97</v>
      </c>
      <c r="DD7" s="37">
        <v>70.59</v>
      </c>
      <c r="DE7" s="37">
        <v>69.67</v>
      </c>
      <c r="DF7" s="37">
        <v>66.3</v>
      </c>
      <c r="DG7" s="37">
        <v>62.73</v>
      </c>
      <c r="DH7" s="37">
        <v>85.49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7.0000000000000007E-2</v>
      </c>
      <c r="EF7" s="37">
        <v>7.0000000000000007E-2</v>
      </c>
      <c r="EG7" s="37">
        <v>0</v>
      </c>
      <c r="EH7" s="37">
        <v>0</v>
      </c>
      <c r="EI7" s="37">
        <v>0</v>
      </c>
      <c r="EJ7" s="37">
        <v>0.04</v>
      </c>
      <c r="EK7" s="37">
        <v>7.0000000000000007E-2</v>
      </c>
      <c r="EL7" s="37">
        <v>0.02</v>
      </c>
      <c r="EM7" s="37">
        <v>0.03</v>
      </c>
      <c r="EN7" s="37">
        <v>0</v>
      </c>
      <c r="EO7" s="37">
        <v>0.11</v>
      </c>
    </row>
    <row r="8" spans="1:14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>
      <c r="A9" s="39"/>
      <c r="B9" s="39" t="s">
        <v>119</v>
      </c>
      <c r="C9" s="39" t="s">
        <v>120</v>
      </c>
      <c r="D9" s="39" t="s">
        <v>121</v>
      </c>
      <c r="E9" s="39" t="s">
        <v>122</v>
      </c>
      <c r="F9" s="39" t="s">
        <v>123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>
      <c r="A10" s="39" t="s">
        <v>61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安藤　貴之</cp:lastModifiedBy>
  <dcterms:modified xsi:type="dcterms:W3CDTF">2019-02-13T08:36:45Z</dcterms:modified>
</cp:coreProperties>
</file>