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EfRHfRRnP3NS3w6CUpO1b8J+iCgv3G2R3ENrnt3Uvsz7VNoy0r48twXCdoYSLABt+TvbxgIKESbeq8dl/Of4g==" workbookSaltValue="aRkf3mIme03bP9ndO/J7H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<sst xmlns="http://schemas.openxmlformats.org/spreadsheetml/2006/main" count="237" uniqueCount="122">
  <si>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</si>
  <si>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</si>
  <si>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</si>
  <si>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</si>
  <si>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</si>
  <si>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</si>
  <si>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</si>
  <si>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</si>
  <si>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</si>
  <si>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</si>
  <si>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</si>
  <si>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</si>
  <si>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</si>
  <si>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</si>
  <si>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</si>
  <si>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</si>
  <si>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</si>
  <si>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</si>
  <si>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</si>
  <si>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</si>
  <si>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</si>
  <si>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</si>
  <si>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</si>
  <si>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</si>
  <si>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</si>
  <si>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</si>
  <si>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</si>
  <si>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</si>
  <si>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</si>
  <si>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</si>
  <si>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</si>
  <si>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</si>
  <si>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</si>
  <si>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</si>
  <si>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</si>
  <si>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</si>
  <si>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</si>
  <si>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</si>
  <si>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</si>
  <si>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</si>
  <si>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</si>
  <si>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</si>
  <si>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</si>
  <si>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</si>
  <si>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</si>
  <si>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</si>
  <si>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</si>
  <si>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</si>
  <si>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</si>
  <si>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</si>
  <si>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</si>
  <si>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</si>
  <si>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</si>
  <si>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</si>
  <si>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</si>
  <si>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</si>
  <si>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</si>
  <si>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</si>
  <si>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</si>
  <si>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</si>
  <si>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</si>
  <si>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</si>
  <si>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</si>
  <si>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</si>
  <si>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</si>
  <si>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</si>
  <si>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</si>
  <si>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</si>
  <si>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</si>
  <si>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</si>
  <si>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</si>
  <si>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</si>
  <si>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</si>
  <si>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</si>
  <si>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</si>
  <si>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</si>
  <si>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</si>
  <si>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</si>
  <si>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</si>
  <si>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</si>
  <si>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</si>
  <si>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</si>
  <si>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</si>
  <si>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</si>
  <si>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</si>
  <si>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</si>
  <si>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</si>
  <si>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</si>
  <si>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</si>
  <si>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</si>
  <si>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</si>
  <si>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</si>
  <si>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</si>
  <si>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</si>
  <si>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</si>
  <si>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</si>
  <si>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</si>
  <si>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</si>
  <si>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</si>
  <si>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</si>
  <si>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</si>
  <si>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</si>
  <si>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</si>
  <si>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</si>
  <si>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</si>
  <si>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</si>
  <si>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川俣町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</si>
  <si>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</si>
  <si>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</si>
  <si>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</si>
  <si>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</si>
  <si>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</si>
  <si>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</si>
  <si>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</si>
  <si>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</si>
  <si>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</si>
  <si>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</si>
  <si>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</si>
  <si>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</si>
  <si>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指標は各年度とも類似団体の平均を大きく上回っていることから、経営状態は良好であるといえる。　
②　該当数値なし
③　該当数値なし
④　借入を行っていないことから、債務残高はゼロである。
⑤　現状では料金収入により給水に係る費用を賄えているが、今後の施設の修繕や更新を考慮し、更なる経費削減に取り組んでいく必要がある。
⑥　本町の給水原価は、類似団体の平均を大きく下回っており、効率的な運営が図られている。
⑦　類似団体の平均を上回っており、施設の規模や稼働状況は概ね良好である。
⑧　施設の稼働状況は概ね効率的であるといえるが、管路の老朽化が大きな課題となっていることから、漏水等について十分な対策を講じていく必要がある。</t>
    <phoneticPr fontId="4"/>
  </si>
  <si>
    <t>①　該当数値なし
②　該当数値なし
③　管路の更新に取り組んでいないことから当該数値はないが、今後は財源を確保し、計画的に進めていく必要がある。</t>
    <phoneticPr fontId="16"/>
  </si>
  <si>
    <t>現状では経営は概ね良好であるが、施設・設備の更新が大きな課題であり、その財源を確保するためにもより一層の経費の削減と経営の効率化を図っていく必要がある。</t>
    <rPh sb="4" eb="6">
      <t>ケイエイ</t>
    </rPh>
    <rPh sb="16" eb="18">
      <t>シセツ</t>
    </rPh>
    <rPh sb="19" eb="21">
      <t>セツビ</t>
    </rPh>
    <rPh sb="22" eb="24">
      <t>コウシン</t>
    </rPh>
    <rPh sb="25" eb="26">
      <t>オオ</t>
    </rPh>
    <rPh sb="28" eb="30">
      <t>カダイ</t>
    </rPh>
    <rPh sb="36" eb="38">
      <t>ザイゲン</t>
    </rPh>
    <rPh sb="39" eb="41">
      <t>カクホ</t>
    </rPh>
    <rPh sb="49" eb="51">
      <t>イッソウ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</si>
</sst>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19-41F4-93FB-458E9D54084E}"/>
            </c:ext>
          </c:extLst>
        </c:ser>
        <c:dLbls>
          <c:showLegendKey val="0"/>
          <c:showVal val="0"/>
          <c:showCatName val="0"/>
          <c:showSerName val="0"/>
          <c:showPercent val="0"/>
          <c:showBubbleSize val="0"/>
        </c:dLbls>
        <c:gapWidth val="150"/>
        <c:axId val="35805440"/>
        <c:axId val="3581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5519-41F4-93FB-458E9D54084E}"/>
            </c:ext>
          </c:extLst>
        </c:ser>
        <c:dLbls>
          <c:showLegendKey val="0"/>
          <c:showVal val="0"/>
          <c:showCatName val="0"/>
          <c:showSerName val="0"/>
          <c:showPercent val="0"/>
          <c:showBubbleSize val="0"/>
        </c:dLbls>
        <c:marker val="1"/>
        <c:smooth val="0"/>
        <c:axId val="35805440"/>
        <c:axId val="35815808"/>
      </c:lineChart>
      <c:dateAx>
        <c:axId val="35805440"/>
        <c:scaling>
          <c:orientation val="minMax"/>
        </c:scaling>
        <c:delete val="1"/>
        <c:axPos val="b"/>
        <c:numFmt formatCode="ge" sourceLinked="1"/>
        <c:majorTickMark val="none"/>
        <c:minorTickMark val="none"/>
        <c:tickLblPos val="none"/>
        <c:crossAx val="35815808"/>
        <c:crosses val="autoZero"/>
        <c:auto val="1"/>
        <c:lblOffset val="100"/>
        <c:baseTimeUnit val="years"/>
      </c:dateAx>
      <c:valAx>
        <c:axId val="358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59.48</c:v>
                </c:pt>
                <c:pt idx="1">
                  <c:v>62.59</c:v>
                </c:pt>
                <c:pt idx="2">
                  <c:v>58.91</c:v>
                </c:pt>
                <c:pt idx="3">
                  <c:v>57.58</c:v>
                </c:pt>
                <c:pt idx="4">
                  <c:v>54.3</c:v>
                </c:pt>
              </c:numCache>
            </c:numRef>
          </c:val>
          <c:extLst xmlns:c16r2="http://schemas.microsoft.com/office/drawing/2015/06/chart">
            <c:ext xmlns:c16="http://schemas.microsoft.com/office/drawing/2014/chart" uri="{C3380CC4-5D6E-409C-BE32-E72D297353CC}">
              <c16:uniqueId val="{00000000-6BD6-4688-8870-7D4979BE9BA1}"/>
            </c:ext>
          </c:extLst>
        </c:ser>
        <c:dLbls>
          <c:showLegendKey val="0"/>
          <c:showVal val="0"/>
          <c:showCatName val="0"/>
          <c:showSerName val="0"/>
          <c:showPercent val="0"/>
          <c:showBubbleSize val="0"/>
        </c:dLbls>
        <c:gapWidth val="150"/>
        <c:axId val="50858240"/>
        <c:axId val="5086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6BD6-4688-8870-7D4979BE9BA1}"/>
            </c:ext>
          </c:extLst>
        </c:ser>
        <c:dLbls>
          <c:showLegendKey val="0"/>
          <c:showVal val="0"/>
          <c:showCatName val="0"/>
          <c:showSerName val="0"/>
          <c:showPercent val="0"/>
          <c:showBubbleSize val="0"/>
        </c:dLbls>
        <c:marker val="1"/>
        <c:smooth val="0"/>
        <c:axId val="50858240"/>
        <c:axId val="50864512"/>
      </c:lineChart>
      <c:dateAx>
        <c:axId val="50858240"/>
        <c:scaling>
          <c:orientation val="minMax"/>
        </c:scaling>
        <c:delete val="1"/>
        <c:axPos val="b"/>
        <c:numFmt formatCode="ge" sourceLinked="1"/>
        <c:majorTickMark val="none"/>
        <c:minorTickMark val="none"/>
        <c:tickLblPos val="none"/>
        <c:crossAx val="50864512"/>
        <c:crosses val="autoZero"/>
        <c:auto val="1"/>
        <c:lblOffset val="100"/>
        <c:baseTimeUnit val="years"/>
      </c:dateAx>
      <c:valAx>
        <c:axId val="508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89.94</c:v>
                </c:pt>
                <c:pt idx="1">
                  <c:v>79.2</c:v>
                </c:pt>
                <c:pt idx="2">
                  <c:v>85.56</c:v>
                </c:pt>
                <c:pt idx="3">
                  <c:v>84</c:v>
                </c:pt>
                <c:pt idx="4">
                  <c:v>85.89</c:v>
                </c:pt>
              </c:numCache>
            </c:numRef>
          </c:val>
          <c:extLst xmlns:c16r2="http://schemas.microsoft.com/office/drawing/2015/06/chart">
            <c:ext xmlns:c16="http://schemas.microsoft.com/office/drawing/2014/chart" uri="{C3380CC4-5D6E-409C-BE32-E72D297353CC}">
              <c16:uniqueId val="{00000000-9F9D-4C17-9AAD-7F631756C22D}"/>
            </c:ext>
          </c:extLst>
        </c:ser>
        <c:dLbls>
          <c:showLegendKey val="0"/>
          <c:showVal val="0"/>
          <c:showCatName val="0"/>
          <c:showSerName val="0"/>
          <c:showPercent val="0"/>
          <c:showBubbleSize val="0"/>
        </c:dLbls>
        <c:gapWidth val="150"/>
        <c:axId val="50911872"/>
        <c:axId val="509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9F9D-4C17-9AAD-7F631756C22D}"/>
            </c:ext>
          </c:extLst>
        </c:ser>
        <c:dLbls>
          <c:showLegendKey val="0"/>
          <c:showVal val="0"/>
          <c:showCatName val="0"/>
          <c:showSerName val="0"/>
          <c:showPercent val="0"/>
          <c:showBubbleSize val="0"/>
        </c:dLbls>
        <c:marker val="1"/>
        <c:smooth val="0"/>
        <c:axId val="50911872"/>
        <c:axId val="50914048"/>
      </c:lineChart>
      <c:dateAx>
        <c:axId val="50911872"/>
        <c:scaling>
          <c:orientation val="minMax"/>
        </c:scaling>
        <c:delete val="1"/>
        <c:axPos val="b"/>
        <c:numFmt formatCode="ge" sourceLinked="1"/>
        <c:majorTickMark val="none"/>
        <c:minorTickMark val="none"/>
        <c:tickLblPos val="none"/>
        <c:crossAx val="50914048"/>
        <c:crosses val="autoZero"/>
        <c:auto val="1"/>
        <c:lblOffset val="100"/>
        <c:baseTimeUnit val="years"/>
      </c:dateAx>
      <c:valAx>
        <c:axId val="509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119.3</c:v>
                </c:pt>
                <c:pt idx="1">
                  <c:v>111.55</c:v>
                </c:pt>
                <c:pt idx="2">
                  <c:v>152.57</c:v>
                </c:pt>
                <c:pt idx="3">
                  <c:v>329.07</c:v>
                </c:pt>
                <c:pt idx="4">
                  <c:v>172.38</c:v>
                </c:pt>
              </c:numCache>
            </c:numRef>
          </c:val>
          <c:extLst xmlns:c16r2="http://schemas.microsoft.com/office/drawing/2015/06/chart">
            <c:ext xmlns:c16="http://schemas.microsoft.com/office/drawing/2014/chart" uri="{C3380CC4-5D6E-409C-BE32-E72D297353CC}">
              <c16:uniqueId val="{00000000-27BB-478B-8535-959B8F45974D}"/>
            </c:ext>
          </c:extLst>
        </c:ser>
        <c:dLbls>
          <c:showLegendKey val="0"/>
          <c:showVal val="0"/>
          <c:showCatName val="0"/>
          <c:showSerName val="0"/>
          <c:showPercent val="0"/>
          <c:showBubbleSize val="0"/>
        </c:dLbls>
        <c:gapWidth val="150"/>
        <c:axId val="35846784"/>
        <c:axId val="3775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27BB-478B-8535-959B8F45974D}"/>
            </c:ext>
          </c:extLst>
        </c:ser>
        <c:dLbls>
          <c:showLegendKey val="0"/>
          <c:showVal val="0"/>
          <c:showCatName val="0"/>
          <c:showSerName val="0"/>
          <c:showPercent val="0"/>
          <c:showBubbleSize val="0"/>
        </c:dLbls>
        <c:marker val="1"/>
        <c:smooth val="0"/>
        <c:axId val="35846784"/>
        <c:axId val="37757696"/>
      </c:lineChart>
      <c:dateAx>
        <c:axId val="35846784"/>
        <c:scaling>
          <c:orientation val="minMax"/>
        </c:scaling>
        <c:delete val="1"/>
        <c:axPos val="b"/>
        <c:numFmt formatCode="ge" sourceLinked="1"/>
        <c:majorTickMark val="none"/>
        <c:minorTickMark val="none"/>
        <c:tickLblPos val="none"/>
        <c:crossAx val="37757696"/>
        <c:crosses val="autoZero"/>
        <c:auto val="1"/>
        <c:lblOffset val="100"/>
        <c:baseTimeUnit val="years"/>
      </c:dateAx>
      <c:valAx>
        <c:axId val="377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78-4F00-8F67-F0799EEF06C6}"/>
            </c:ext>
          </c:extLst>
        </c:ser>
        <c:dLbls>
          <c:showLegendKey val="0"/>
          <c:showVal val="0"/>
          <c:showCatName val="0"/>
          <c:showSerName val="0"/>
          <c:showPercent val="0"/>
          <c:showBubbleSize val="0"/>
        </c:dLbls>
        <c:gapWidth val="150"/>
        <c:axId val="37776384"/>
        <c:axId val="377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78-4F00-8F67-F0799EEF06C6}"/>
            </c:ext>
          </c:extLst>
        </c:ser>
        <c:dLbls>
          <c:showLegendKey val="0"/>
          <c:showVal val="0"/>
          <c:showCatName val="0"/>
          <c:showSerName val="0"/>
          <c:showPercent val="0"/>
          <c:showBubbleSize val="0"/>
        </c:dLbls>
        <c:marker val="1"/>
        <c:smooth val="0"/>
        <c:axId val="37776384"/>
        <c:axId val="37799040"/>
      </c:lineChart>
      <c:dateAx>
        <c:axId val="37776384"/>
        <c:scaling>
          <c:orientation val="minMax"/>
        </c:scaling>
        <c:delete val="1"/>
        <c:axPos val="b"/>
        <c:numFmt formatCode="ge" sourceLinked="1"/>
        <c:majorTickMark val="none"/>
        <c:minorTickMark val="none"/>
        <c:tickLblPos val="none"/>
        <c:crossAx val="37799040"/>
        <c:crosses val="autoZero"/>
        <c:auto val="1"/>
        <c:lblOffset val="100"/>
        <c:baseTimeUnit val="years"/>
      </c:dateAx>
      <c:valAx>
        <c:axId val="377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49-43AE-8A17-8999DA03A1D4}"/>
            </c:ext>
          </c:extLst>
        </c:ser>
        <c:dLbls>
          <c:showLegendKey val="0"/>
          <c:showVal val="0"/>
          <c:showCatName val="0"/>
          <c:showSerName val="0"/>
          <c:showPercent val="0"/>
          <c:showBubbleSize val="0"/>
        </c:dLbls>
        <c:gapWidth val="150"/>
        <c:axId val="37895552"/>
        <c:axId val="379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49-43AE-8A17-8999DA03A1D4}"/>
            </c:ext>
          </c:extLst>
        </c:ser>
        <c:dLbls>
          <c:showLegendKey val="0"/>
          <c:showVal val="0"/>
          <c:showCatName val="0"/>
          <c:showSerName val="0"/>
          <c:showPercent val="0"/>
          <c:showBubbleSize val="0"/>
        </c:dLbls>
        <c:marker val="1"/>
        <c:smooth val="0"/>
        <c:axId val="37895552"/>
        <c:axId val="37910016"/>
      </c:lineChart>
      <c:dateAx>
        <c:axId val="37895552"/>
        <c:scaling>
          <c:orientation val="minMax"/>
        </c:scaling>
        <c:delete val="1"/>
        <c:axPos val="b"/>
        <c:numFmt formatCode="ge" sourceLinked="1"/>
        <c:majorTickMark val="none"/>
        <c:minorTickMark val="none"/>
        <c:tickLblPos val="none"/>
        <c:crossAx val="37910016"/>
        <c:crosses val="autoZero"/>
        <c:auto val="1"/>
        <c:lblOffset val="100"/>
        <c:baseTimeUnit val="years"/>
      </c:dateAx>
      <c:valAx>
        <c:axId val="379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26-46A3-9F99-732B77289CF5}"/>
            </c:ext>
          </c:extLst>
        </c:ser>
        <c:dLbls>
          <c:showLegendKey val="0"/>
          <c:showVal val="0"/>
          <c:showCatName val="0"/>
          <c:showSerName val="0"/>
          <c:showPercent val="0"/>
          <c:showBubbleSize val="0"/>
        </c:dLbls>
        <c:gapWidth val="150"/>
        <c:axId val="37954304"/>
        <c:axId val="379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26-46A3-9F99-732B77289CF5}"/>
            </c:ext>
          </c:extLst>
        </c:ser>
        <c:dLbls>
          <c:showLegendKey val="0"/>
          <c:showVal val="0"/>
          <c:showCatName val="0"/>
          <c:showSerName val="0"/>
          <c:showPercent val="0"/>
          <c:showBubbleSize val="0"/>
        </c:dLbls>
        <c:marker val="1"/>
        <c:smooth val="0"/>
        <c:axId val="37954304"/>
        <c:axId val="37956224"/>
      </c:lineChart>
      <c:dateAx>
        <c:axId val="37954304"/>
        <c:scaling>
          <c:orientation val="minMax"/>
        </c:scaling>
        <c:delete val="1"/>
        <c:axPos val="b"/>
        <c:numFmt formatCode="ge" sourceLinked="1"/>
        <c:majorTickMark val="none"/>
        <c:minorTickMark val="none"/>
        <c:tickLblPos val="none"/>
        <c:crossAx val="37956224"/>
        <c:crosses val="autoZero"/>
        <c:auto val="1"/>
        <c:lblOffset val="100"/>
        <c:baseTimeUnit val="years"/>
      </c:dateAx>
      <c:valAx>
        <c:axId val="379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99-44DC-B790-779B7CC50B85}"/>
            </c:ext>
          </c:extLst>
        </c:ser>
        <c:dLbls>
          <c:showLegendKey val="0"/>
          <c:showVal val="0"/>
          <c:showCatName val="0"/>
          <c:showSerName val="0"/>
          <c:showPercent val="0"/>
          <c:showBubbleSize val="0"/>
        </c:dLbls>
        <c:gapWidth val="150"/>
        <c:axId val="37991552"/>
        <c:axId val="379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99-44DC-B790-779B7CC50B85}"/>
            </c:ext>
          </c:extLst>
        </c:ser>
        <c:dLbls>
          <c:showLegendKey val="0"/>
          <c:showVal val="0"/>
          <c:showCatName val="0"/>
          <c:showSerName val="0"/>
          <c:showPercent val="0"/>
          <c:showBubbleSize val="0"/>
        </c:dLbls>
        <c:marker val="1"/>
        <c:smooth val="0"/>
        <c:axId val="37991552"/>
        <c:axId val="37993472"/>
      </c:lineChart>
      <c:dateAx>
        <c:axId val="37991552"/>
        <c:scaling>
          <c:orientation val="minMax"/>
        </c:scaling>
        <c:delete val="1"/>
        <c:axPos val="b"/>
        <c:numFmt formatCode="ge" sourceLinked="1"/>
        <c:majorTickMark val="none"/>
        <c:minorTickMark val="none"/>
        <c:tickLblPos val="none"/>
        <c:crossAx val="37993472"/>
        <c:crosses val="autoZero"/>
        <c:auto val="1"/>
        <c:lblOffset val="100"/>
        <c:baseTimeUnit val="years"/>
      </c:dateAx>
      <c:valAx>
        <c:axId val="379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38-4C31-9B6F-51CE554CE171}"/>
            </c:ext>
          </c:extLst>
        </c:ser>
        <c:dLbls>
          <c:showLegendKey val="0"/>
          <c:showVal val="0"/>
          <c:showCatName val="0"/>
          <c:showSerName val="0"/>
          <c:showPercent val="0"/>
          <c:showBubbleSize val="0"/>
        </c:dLbls>
        <c:gapWidth val="150"/>
        <c:axId val="50689536"/>
        <c:axId val="5069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7838-4C31-9B6F-51CE554CE171}"/>
            </c:ext>
          </c:extLst>
        </c:ser>
        <c:dLbls>
          <c:showLegendKey val="0"/>
          <c:showVal val="0"/>
          <c:showCatName val="0"/>
          <c:showSerName val="0"/>
          <c:showPercent val="0"/>
          <c:showBubbleSize val="0"/>
        </c:dLbls>
        <c:marker val="1"/>
        <c:smooth val="0"/>
        <c:axId val="50689536"/>
        <c:axId val="50691456"/>
      </c:lineChart>
      <c:dateAx>
        <c:axId val="50689536"/>
        <c:scaling>
          <c:orientation val="minMax"/>
        </c:scaling>
        <c:delete val="1"/>
        <c:axPos val="b"/>
        <c:numFmt formatCode="ge" sourceLinked="1"/>
        <c:majorTickMark val="none"/>
        <c:minorTickMark val="none"/>
        <c:tickLblPos val="none"/>
        <c:crossAx val="50691456"/>
        <c:crosses val="autoZero"/>
        <c:auto val="1"/>
        <c:lblOffset val="100"/>
        <c:baseTimeUnit val="years"/>
      </c:dateAx>
      <c:valAx>
        <c:axId val="506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117.36</c:v>
                </c:pt>
                <c:pt idx="1">
                  <c:v>110.07</c:v>
                </c:pt>
                <c:pt idx="2">
                  <c:v>123.53</c:v>
                </c:pt>
                <c:pt idx="3">
                  <c:v>254.82</c:v>
                </c:pt>
                <c:pt idx="4">
                  <c:v>155.86000000000001</c:v>
                </c:pt>
              </c:numCache>
            </c:numRef>
          </c:val>
          <c:extLst xmlns:c16r2="http://schemas.microsoft.com/office/drawing/2015/06/chart">
            <c:ext xmlns:c16="http://schemas.microsoft.com/office/drawing/2014/chart" uri="{C3380CC4-5D6E-409C-BE32-E72D297353CC}">
              <c16:uniqueId val="{00000000-2484-43C6-B410-C86D0FC7735A}"/>
            </c:ext>
          </c:extLst>
        </c:ser>
        <c:dLbls>
          <c:showLegendKey val="0"/>
          <c:showVal val="0"/>
          <c:showCatName val="0"/>
          <c:showSerName val="0"/>
          <c:showPercent val="0"/>
          <c:showBubbleSize val="0"/>
        </c:dLbls>
        <c:gapWidth val="150"/>
        <c:axId val="50718592"/>
        <c:axId val="507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2484-43C6-B410-C86D0FC7735A}"/>
            </c:ext>
          </c:extLst>
        </c:ser>
        <c:dLbls>
          <c:showLegendKey val="0"/>
          <c:showVal val="0"/>
          <c:showCatName val="0"/>
          <c:showSerName val="0"/>
          <c:showPercent val="0"/>
          <c:showBubbleSize val="0"/>
        </c:dLbls>
        <c:marker val="1"/>
        <c:smooth val="0"/>
        <c:axId val="50718592"/>
        <c:axId val="50798592"/>
      </c:lineChart>
      <c:dateAx>
        <c:axId val="50718592"/>
        <c:scaling>
          <c:orientation val="minMax"/>
        </c:scaling>
        <c:delete val="1"/>
        <c:axPos val="b"/>
        <c:numFmt formatCode="ge" sourceLinked="1"/>
        <c:majorTickMark val="none"/>
        <c:minorTickMark val="none"/>
        <c:tickLblPos val="none"/>
        <c:crossAx val="50798592"/>
        <c:crosses val="autoZero"/>
        <c:auto val="1"/>
        <c:lblOffset val="100"/>
        <c:baseTimeUnit val="years"/>
      </c:dateAx>
      <c:valAx>
        <c:axId val="507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169.94</c:v>
                </c:pt>
                <c:pt idx="1">
                  <c:v>188.23</c:v>
                </c:pt>
                <c:pt idx="2">
                  <c:v>166.36</c:v>
                </c:pt>
                <c:pt idx="3">
                  <c:v>81.69</c:v>
                </c:pt>
                <c:pt idx="4">
                  <c:v>133.94999999999999</c:v>
                </c:pt>
              </c:numCache>
            </c:numRef>
          </c:val>
          <c:extLst xmlns:c16r2="http://schemas.microsoft.com/office/drawing/2015/06/chart">
            <c:ext xmlns:c16="http://schemas.microsoft.com/office/drawing/2014/chart" uri="{C3380CC4-5D6E-409C-BE32-E72D297353CC}">
              <c16:uniqueId val="{00000000-8BA1-4C91-B46C-64AD3EF9C30A}"/>
            </c:ext>
          </c:extLst>
        </c:ser>
        <c:dLbls>
          <c:showLegendKey val="0"/>
          <c:showVal val="0"/>
          <c:showCatName val="0"/>
          <c:showSerName val="0"/>
          <c:showPercent val="0"/>
          <c:showBubbleSize val="0"/>
        </c:dLbls>
        <c:gapWidth val="150"/>
        <c:axId val="50829184"/>
        <c:axId val="508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8BA1-4C91-B46C-64AD3EF9C30A}"/>
            </c:ext>
          </c:extLst>
        </c:ser>
        <c:dLbls>
          <c:showLegendKey val="0"/>
          <c:showVal val="0"/>
          <c:showCatName val="0"/>
          <c:showSerName val="0"/>
          <c:showPercent val="0"/>
          <c:showBubbleSize val="0"/>
        </c:dLbls>
        <c:marker val="1"/>
        <c:smooth val="0"/>
        <c:axId val="50829184"/>
        <c:axId val="50835456"/>
      </c:lineChart>
      <c:dateAx>
        <c:axId val="50829184"/>
        <c:scaling>
          <c:orientation val="minMax"/>
        </c:scaling>
        <c:delete val="1"/>
        <c:axPos val="b"/>
        <c:numFmt formatCode="ge" sourceLinked="1"/>
        <c:majorTickMark val="none"/>
        <c:minorTickMark val="none"/>
        <c:tickLblPos val="none"/>
        <c:crossAx val="50835456"/>
        <c:crosses val="autoZero"/>
        <c:auto val="1"/>
        <c:lblOffset val="100"/>
        <c:baseTimeUnit val="years"/>
      </c:dateAx>
      <c:valAx>
        <c:axId val="508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福島県　川俣町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13733</v>
      </c>
      <c r="AM8" s="49"/>
      <c r="AN8" s="49"/>
      <c r="AO8" s="49"/>
      <c r="AP8" s="49"/>
      <c r="AQ8" s="49"/>
      <c r="AR8" s="49"/>
      <c r="AS8" s="49"/>
      <c r="AT8" s="45">
        <f>データ!$S$6</f>
        <v>127.7</v>
      </c>
      <c r="AU8" s="45"/>
      <c r="AV8" s="45"/>
      <c r="AW8" s="45"/>
      <c r="AX8" s="45"/>
      <c r="AY8" s="45"/>
      <c r="AZ8" s="45"/>
      <c r="BA8" s="45"/>
      <c r="BB8" s="45">
        <f>データ!$T$6</f>
        <v>107.54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3.56</v>
      </c>
      <c r="Q10" s="45"/>
      <c r="R10" s="45"/>
      <c r="S10" s="45"/>
      <c r="T10" s="45"/>
      <c r="U10" s="45"/>
      <c r="V10" s="45"/>
      <c r="W10" s="49">
        <f>データ!$Q$6</f>
        <v>3834</v>
      </c>
      <c r="X10" s="49"/>
      <c r="Y10" s="49"/>
      <c r="Z10" s="49"/>
      <c r="AA10" s="49"/>
      <c r="AB10" s="49"/>
      <c r="AC10" s="49"/>
      <c r="AD10" s="2"/>
      <c r="AE10" s="2"/>
      <c r="AF10" s="2"/>
      <c r="AG10" s="2"/>
      <c r="AH10" s="2"/>
      <c r="AI10" s="2"/>
      <c r="AJ10" s="2"/>
      <c r="AK10" s="2"/>
      <c r="AL10" s="49">
        <f>データ!$U$6</f>
        <v>482</v>
      </c>
      <c r="AM10" s="49"/>
      <c r="AN10" s="49"/>
      <c r="AO10" s="49"/>
      <c r="AP10" s="49"/>
      <c r="AQ10" s="49"/>
      <c r="AR10" s="49"/>
      <c r="AS10" s="49"/>
      <c r="AT10" s="45">
        <f>データ!$V$6</f>
        <v>0.01</v>
      </c>
      <c r="AU10" s="45"/>
      <c r="AV10" s="45"/>
      <c r="AW10" s="45"/>
      <c r="AX10" s="45"/>
      <c r="AY10" s="45"/>
      <c r="AZ10" s="45"/>
      <c r="BA10" s="45"/>
      <c r="BB10" s="45">
        <f>データ!$W$6</f>
        <v>48200</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119</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120</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121</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sQ8MecZACItDuXn57Seqqr7vop8kb5Emc9Pt7xDw4gnSH+4mb8lpJOq5CZj/6bvpyGK5chldToAi6rYeNZGqGw==" saltValue="zRCHn0lTi3HbZt5WLl6rO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56</v>
      </c>
      <c r="B3" s="29" t="s">
        <v>57</v>
      </c>
      <c r="C3" s="29" t="s">
        <v>58</v>
      </c>
      <c r="D3" s="29" t="s">
        <v>59</v>
      </c>
      <c r="E3" s="29" t="s">
        <v>60</v>
      </c>
      <c r="F3" s="29" t="s">
        <v>61</v>
      </c>
      <c r="G3" s="29" t="s">
        <v>62</v>
      </c>
      <c r="H3" s="82" t="s">
        <v>63</v>
      </c>
      <c r="I3" s="83"/>
      <c r="J3" s="83"/>
      <c r="K3" s="83"/>
      <c r="L3" s="83"/>
      <c r="M3" s="83"/>
      <c r="N3" s="83"/>
      <c r="O3" s="83"/>
      <c r="P3" s="83"/>
      <c r="Q3" s="83"/>
      <c r="R3" s="83"/>
      <c r="S3" s="83"/>
      <c r="T3" s="83"/>
      <c r="U3" s="83"/>
      <c r="V3" s="83"/>
      <c r="W3" s="84"/>
      <c r="X3" s="88" t="s">
        <v>64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35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28" t="s">
        <v>65</v>
      </c>
      <c r="B4" s="30"/>
      <c r="C4" s="30"/>
      <c r="D4" s="30"/>
      <c r="E4" s="30"/>
      <c r="F4" s="30"/>
      <c r="G4" s="30"/>
      <c r="H4" s="85"/>
      <c r="I4" s="86"/>
      <c r="J4" s="86"/>
      <c r="K4" s="86"/>
      <c r="L4" s="86"/>
      <c r="M4" s="86"/>
      <c r="N4" s="86"/>
      <c r="O4" s="86"/>
      <c r="P4" s="86"/>
      <c r="Q4" s="86"/>
      <c r="R4" s="86"/>
      <c r="S4" s="86"/>
      <c r="T4" s="86"/>
      <c r="U4" s="86"/>
      <c r="V4" s="86"/>
      <c r="W4" s="87"/>
      <c r="X4" s="81" t="s">
        <v>66</v>
      </c>
      <c r="Y4" s="81"/>
      <c r="Z4" s="81"/>
      <c r="AA4" s="81"/>
      <c r="AB4" s="81"/>
      <c r="AC4" s="81"/>
      <c r="AD4" s="81"/>
      <c r="AE4" s="81"/>
      <c r="AF4" s="81"/>
      <c r="AG4" s="81"/>
      <c r="AH4" s="81"/>
      <c r="AI4" s="81" t="s">
        <v>67</v>
      </c>
      <c r="AJ4" s="81"/>
      <c r="AK4" s="81"/>
      <c r="AL4" s="81"/>
      <c r="AM4" s="81"/>
      <c r="AN4" s="81"/>
      <c r="AO4" s="81"/>
      <c r="AP4" s="81"/>
      <c r="AQ4" s="81"/>
      <c r="AR4" s="81"/>
      <c r="AS4" s="81"/>
      <c r="AT4" s="81" t="s">
        <v>68</v>
      </c>
      <c r="AU4" s="81"/>
      <c r="AV4" s="81"/>
      <c r="AW4" s="81"/>
      <c r="AX4" s="81"/>
      <c r="AY4" s="81"/>
      <c r="AZ4" s="81"/>
      <c r="BA4" s="81"/>
      <c r="BB4" s="81"/>
      <c r="BC4" s="81"/>
      <c r="BD4" s="81"/>
      <c r="BE4" s="81" t="s">
        <v>69</v>
      </c>
      <c r="BF4" s="81"/>
      <c r="BG4" s="81"/>
      <c r="BH4" s="81"/>
      <c r="BI4" s="81"/>
      <c r="BJ4" s="81"/>
      <c r="BK4" s="81"/>
      <c r="BL4" s="81"/>
      <c r="BM4" s="81"/>
      <c r="BN4" s="81"/>
      <c r="BO4" s="81"/>
      <c r="BP4" s="81" t="s">
        <v>70</v>
      </c>
      <c r="BQ4" s="81"/>
      <c r="BR4" s="81"/>
      <c r="BS4" s="81"/>
      <c r="BT4" s="81"/>
      <c r="BU4" s="81"/>
      <c r="BV4" s="81"/>
      <c r="BW4" s="81"/>
      <c r="BX4" s="81"/>
      <c r="BY4" s="81"/>
      <c r="BZ4" s="81"/>
      <c r="CA4" s="81" t="s">
        <v>71</v>
      </c>
      <c r="CB4" s="81"/>
      <c r="CC4" s="81"/>
      <c r="CD4" s="81"/>
      <c r="CE4" s="81"/>
      <c r="CF4" s="81"/>
      <c r="CG4" s="81"/>
      <c r="CH4" s="81"/>
      <c r="CI4" s="81"/>
      <c r="CJ4" s="81"/>
      <c r="CK4" s="81"/>
      <c r="CL4" s="81" t="s">
        <v>72</v>
      </c>
      <c r="CM4" s="81"/>
      <c r="CN4" s="81"/>
      <c r="CO4" s="81"/>
      <c r="CP4" s="81"/>
      <c r="CQ4" s="81"/>
      <c r="CR4" s="81"/>
      <c r="CS4" s="81"/>
      <c r="CT4" s="81"/>
      <c r="CU4" s="81"/>
      <c r="CV4" s="81"/>
      <c r="CW4" s="81" t="s">
        <v>73</v>
      </c>
      <c r="CX4" s="81"/>
      <c r="CY4" s="81"/>
      <c r="CZ4" s="81"/>
      <c r="DA4" s="81"/>
      <c r="DB4" s="81"/>
      <c r="DC4" s="81"/>
      <c r="DD4" s="81"/>
      <c r="DE4" s="81"/>
      <c r="DF4" s="81"/>
      <c r="DG4" s="81"/>
      <c r="DH4" s="81" t="s">
        <v>74</v>
      </c>
      <c r="DI4" s="81"/>
      <c r="DJ4" s="81"/>
      <c r="DK4" s="81"/>
      <c r="DL4" s="81"/>
      <c r="DM4" s="81"/>
      <c r="DN4" s="81"/>
      <c r="DO4" s="81"/>
      <c r="DP4" s="81"/>
      <c r="DQ4" s="81"/>
      <c r="DR4" s="81"/>
      <c r="DS4" s="81" t="s">
        <v>75</v>
      </c>
      <c r="DT4" s="81"/>
      <c r="DU4" s="81"/>
      <c r="DV4" s="81"/>
      <c r="DW4" s="81"/>
      <c r="DX4" s="81"/>
      <c r="DY4" s="81"/>
      <c r="DZ4" s="81"/>
      <c r="EA4" s="81"/>
      <c r="EB4" s="81"/>
      <c r="EC4" s="81"/>
      <c r="ED4" s="81" t="s">
        <v>76</v>
      </c>
      <c r="EE4" s="81"/>
      <c r="EF4" s="81"/>
      <c r="EG4" s="81"/>
      <c r="EH4" s="81"/>
      <c r="EI4" s="81"/>
      <c r="EJ4" s="81"/>
      <c r="EK4" s="81"/>
      <c r="EL4" s="81"/>
      <c r="EM4" s="81"/>
      <c r="EN4" s="81"/>
    </row>
    <row r="5" spans="1:144">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c r="A6" s="28" t="s">
        <v>105</v>
      </c>
      <c r="B6" s="33">
        <f>B7</f>
        <v>2017</v>
      </c>
      <c r="C6" s="33">
        <f t="shared" ref="C6:W6" si="3">C7</f>
        <v>73083</v>
      </c>
      <c r="D6" s="33">
        <f t="shared" si="3"/>
        <v>47</v>
      </c>
      <c r="E6" s="33">
        <f t="shared" si="3"/>
        <v>1</v>
      </c>
      <c r="F6" s="33">
        <f t="shared" si="3"/>
        <v>0</v>
      </c>
      <c r="G6" s="33">
        <f t="shared" si="3"/>
        <v>0</v>
      </c>
      <c r="H6" s="33" t="str">
        <f t="shared" si="3"/>
        <v>福島県　川俣町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3.56</v>
      </c>
      <c r="Q6" s="34">
        <f t="shared" si="3"/>
        <v>3834</v>
      </c>
      <c r="R6" s="34">
        <f t="shared" si="3"/>
        <v>13733</v>
      </c>
      <c r="S6" s="34">
        <f t="shared" si="3"/>
        <v>127.7</v>
      </c>
      <c r="T6" s="34">
        <f t="shared" si="3"/>
        <v>107.54</v>
      </c>
      <c r="U6" s="34">
        <f t="shared" si="3"/>
        <v>482</v>
      </c>
      <c r="V6" s="34">
        <f t="shared" si="3"/>
        <v>0.01</v>
      </c>
      <c r="W6" s="34">
        <f t="shared" si="3"/>
        <v>48200</v>
      </c>
      <c r="X6" s="35">
        <f>IF(X7="",NA(),X7)</f>
        <v>119.3</v>
      </c>
      <c r="Y6" s="35">
        <f t="shared" ref="Y6:AG6" si="4">IF(Y7="",NA(),Y7)</f>
        <v>111.55</v>
      </c>
      <c r="Z6" s="35">
        <f t="shared" si="4"/>
        <v>152.57</v>
      </c>
      <c r="AA6" s="35">
        <f t="shared" si="4"/>
        <v>329.07</v>
      </c>
      <c r="AB6" s="35">
        <f t="shared" si="4"/>
        <v>172.38</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4">
        <f t="shared" si="7"/>
        <v>0</v>
      </c>
      <c r="BJ6" s="35">
        <f t="shared" si="7"/>
        <v>1462.56</v>
      </c>
      <c r="BK6" s="35">
        <f t="shared" si="7"/>
        <v>1486.62</v>
      </c>
      <c r="BL6" s="35">
        <f t="shared" si="7"/>
        <v>1510.14</v>
      </c>
      <c r="BM6" s="35">
        <f t="shared" si="7"/>
        <v>1595.62</v>
      </c>
      <c r="BN6" s="35">
        <f t="shared" si="7"/>
        <v>1302.33</v>
      </c>
      <c r="BO6" s="34" t="str">
        <f>IF(BO7="","",IF(BO7="-","【-】","【"&amp;SUBSTITUTE(TEXT(BO7,"#,##0.00"),"-","△")&amp;"】"))</f>
        <v>【1,141.75】</v>
      </c>
      <c r="BP6" s="35">
        <f>IF(BP7="",NA(),BP7)</f>
        <v>117.36</v>
      </c>
      <c r="BQ6" s="35">
        <f t="shared" ref="BQ6:BY6" si="8">IF(BQ7="",NA(),BQ7)</f>
        <v>110.07</v>
      </c>
      <c r="BR6" s="35">
        <f t="shared" si="8"/>
        <v>123.53</v>
      </c>
      <c r="BS6" s="35">
        <f t="shared" si="8"/>
        <v>254.82</v>
      </c>
      <c r="BT6" s="35">
        <f t="shared" si="8"/>
        <v>155.86000000000001</v>
      </c>
      <c r="BU6" s="35">
        <f t="shared" si="8"/>
        <v>32.39</v>
      </c>
      <c r="BV6" s="35">
        <f t="shared" si="8"/>
        <v>24.39</v>
      </c>
      <c r="BW6" s="35">
        <f t="shared" si="8"/>
        <v>22.67</v>
      </c>
      <c r="BX6" s="35">
        <f t="shared" si="8"/>
        <v>37.92</v>
      </c>
      <c r="BY6" s="35">
        <f t="shared" si="8"/>
        <v>40.89</v>
      </c>
      <c r="BZ6" s="34" t="str">
        <f>IF(BZ7="","",IF(BZ7="-","【-】","【"&amp;SUBSTITUTE(TEXT(BZ7,"#,##0.00"),"-","△")&amp;"】"))</f>
        <v>【54.93】</v>
      </c>
      <c r="CA6" s="35">
        <f>IF(CA7="",NA(),CA7)</f>
        <v>169.94</v>
      </c>
      <c r="CB6" s="35">
        <f t="shared" ref="CB6:CJ6" si="9">IF(CB7="",NA(),CB7)</f>
        <v>188.23</v>
      </c>
      <c r="CC6" s="35">
        <f t="shared" si="9"/>
        <v>166.36</v>
      </c>
      <c r="CD6" s="35">
        <f t="shared" si="9"/>
        <v>81.69</v>
      </c>
      <c r="CE6" s="35">
        <f t="shared" si="9"/>
        <v>133.94999999999999</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59.48</v>
      </c>
      <c r="CM6" s="35">
        <f t="shared" ref="CM6:CU6" si="10">IF(CM7="",NA(),CM7)</f>
        <v>62.59</v>
      </c>
      <c r="CN6" s="35">
        <f t="shared" si="10"/>
        <v>58.91</v>
      </c>
      <c r="CO6" s="35">
        <f t="shared" si="10"/>
        <v>57.58</v>
      </c>
      <c r="CP6" s="35">
        <f t="shared" si="10"/>
        <v>54.3</v>
      </c>
      <c r="CQ6" s="35">
        <f t="shared" si="10"/>
        <v>50.49</v>
      </c>
      <c r="CR6" s="35">
        <f t="shared" si="10"/>
        <v>48.36</v>
      </c>
      <c r="CS6" s="35">
        <f t="shared" si="10"/>
        <v>48.7</v>
      </c>
      <c r="CT6" s="35">
        <f t="shared" si="10"/>
        <v>46.9</v>
      </c>
      <c r="CU6" s="35">
        <f t="shared" si="10"/>
        <v>47.95</v>
      </c>
      <c r="CV6" s="34" t="str">
        <f>IF(CV7="","",IF(CV7="-","【-】","【"&amp;SUBSTITUTE(TEXT(CV7,"#,##0.00"),"-","△")&amp;"】"))</f>
        <v>【56.91】</v>
      </c>
      <c r="CW6" s="35">
        <f>IF(CW7="",NA(),CW7)</f>
        <v>89.94</v>
      </c>
      <c r="CX6" s="35">
        <f t="shared" ref="CX6:DF6" si="11">IF(CX7="",NA(),CX7)</f>
        <v>79.2</v>
      </c>
      <c r="CY6" s="35">
        <f t="shared" si="11"/>
        <v>85.56</v>
      </c>
      <c r="CZ6" s="35">
        <f t="shared" si="11"/>
        <v>84</v>
      </c>
      <c r="DA6" s="35">
        <f t="shared" si="11"/>
        <v>85.89</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c r="A7" s="28"/>
      <c r="B7" s="37">
        <v>2017</v>
      </c>
      <c r="C7" s="37">
        <v>73083</v>
      </c>
      <c r="D7" s="37">
        <v>47</v>
      </c>
      <c r="E7" s="37">
        <v>1</v>
      </c>
      <c r="F7" s="37">
        <v>0</v>
      </c>
      <c r="G7" s="37">
        <v>0</v>
      </c>
      <c r="H7" s="37" t="s">
        <v>106</v>
      </c>
      <c r="I7" s="37" t="s">
        <v>107</v>
      </c>
      <c r="J7" s="37" t="s">
        <v>108</v>
      </c>
      <c r="K7" s="37" t="s">
        <v>109</v>
      </c>
      <c r="L7" s="37" t="s">
        <v>110</v>
      </c>
      <c r="M7" s="37" t="s">
        <v>111</v>
      </c>
      <c r="N7" s="38" t="s">
        <v>112</v>
      </c>
      <c r="O7" s="38" t="s">
        <v>113</v>
      </c>
      <c r="P7" s="38">
        <v>3.56</v>
      </c>
      <c r="Q7" s="38">
        <v>3834</v>
      </c>
      <c r="R7" s="38">
        <v>13733</v>
      </c>
      <c r="S7" s="38">
        <v>127.7</v>
      </c>
      <c r="T7" s="38">
        <v>107.54</v>
      </c>
      <c r="U7" s="38">
        <v>482</v>
      </c>
      <c r="V7" s="38">
        <v>0.01</v>
      </c>
      <c r="W7" s="38">
        <v>48200</v>
      </c>
      <c r="X7" s="38">
        <v>119.3</v>
      </c>
      <c r="Y7" s="38">
        <v>111.55</v>
      </c>
      <c r="Z7" s="38">
        <v>152.57</v>
      </c>
      <c r="AA7" s="38">
        <v>329.07</v>
      </c>
      <c r="AB7" s="38">
        <v>172.38</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0</v>
      </c>
      <c r="BJ7" s="38">
        <v>1462.56</v>
      </c>
      <c r="BK7" s="38">
        <v>1486.62</v>
      </c>
      <c r="BL7" s="38">
        <v>1510.14</v>
      </c>
      <c r="BM7" s="38">
        <v>1595.62</v>
      </c>
      <c r="BN7" s="38">
        <v>1302.33</v>
      </c>
      <c r="BO7" s="38">
        <v>1141.75</v>
      </c>
      <c r="BP7" s="38">
        <v>117.36</v>
      </c>
      <c r="BQ7" s="38">
        <v>110.07</v>
      </c>
      <c r="BR7" s="38">
        <v>123.53</v>
      </c>
      <c r="BS7" s="38">
        <v>254.82</v>
      </c>
      <c r="BT7" s="38">
        <v>155.86000000000001</v>
      </c>
      <c r="BU7" s="38">
        <v>32.39</v>
      </c>
      <c r="BV7" s="38">
        <v>24.39</v>
      </c>
      <c r="BW7" s="38">
        <v>22.67</v>
      </c>
      <c r="BX7" s="38">
        <v>37.92</v>
      </c>
      <c r="BY7" s="38">
        <v>40.89</v>
      </c>
      <c r="BZ7" s="38">
        <v>54.93</v>
      </c>
      <c r="CA7" s="38">
        <v>169.94</v>
      </c>
      <c r="CB7" s="38">
        <v>188.23</v>
      </c>
      <c r="CC7" s="38">
        <v>166.36</v>
      </c>
      <c r="CD7" s="38">
        <v>81.69</v>
      </c>
      <c r="CE7" s="38">
        <v>133.94999999999999</v>
      </c>
      <c r="CF7" s="38">
        <v>530.83000000000004</v>
      </c>
      <c r="CG7" s="38">
        <v>734.18</v>
      </c>
      <c r="CH7" s="38">
        <v>789.62</v>
      </c>
      <c r="CI7" s="38">
        <v>423.18</v>
      </c>
      <c r="CJ7" s="38">
        <v>383.2</v>
      </c>
      <c r="CK7" s="38">
        <v>292.18</v>
      </c>
      <c r="CL7" s="38">
        <v>59.48</v>
      </c>
      <c r="CM7" s="38">
        <v>62.59</v>
      </c>
      <c r="CN7" s="38">
        <v>58.91</v>
      </c>
      <c r="CO7" s="38">
        <v>57.58</v>
      </c>
      <c r="CP7" s="38">
        <v>54.3</v>
      </c>
      <c r="CQ7" s="38">
        <v>50.49</v>
      </c>
      <c r="CR7" s="38">
        <v>48.36</v>
      </c>
      <c r="CS7" s="38">
        <v>48.7</v>
      </c>
      <c r="CT7" s="38">
        <v>46.9</v>
      </c>
      <c r="CU7" s="38">
        <v>47.95</v>
      </c>
      <c r="CV7" s="38">
        <v>56.91</v>
      </c>
      <c r="CW7" s="38">
        <v>89.94</v>
      </c>
      <c r="CX7" s="38">
        <v>79.2</v>
      </c>
      <c r="CY7" s="38">
        <v>85.56</v>
      </c>
      <c r="CZ7" s="38">
        <v>84</v>
      </c>
      <c r="DA7" s="38">
        <v>85.89</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2019-01-31T00:00:35Z</cp:lastPrinted>
  <dcterms:created xsi:type="dcterms:W3CDTF">2018-12-03T08:42:03Z</dcterms:created>
  <dcterms:modified xsi:type="dcterms:W3CDTF">2019-01-31T01:50:02Z</dcterms:modified>
  <cp:category/>
</cp:coreProperties>
</file>