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M60e0VoIcIx5BFoOfj/Uy8VpcB1DY13hFVbAm7V4s3v9gmvWJJm27wCytJeriuXEOjK/5Ef61NNPKh8CejIBlQ==" workbookSaltValue="babzHwk2SaBM+gCmxqRIhA==" workbookSpinCount="100000" lockStructure="1"/>
  <bookViews>
    <workbookView xWindow="0" yWindow="0" windowWidth="19200" windowHeight="11070"/>
  </bookViews>
  <sheets>
    <sheet name="法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<sst xmlns="http://schemas.openxmlformats.org/spreadsheetml/2006/main" count="235" uniqueCount="120">
  <si>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</si>
  <si>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</si>
  <si>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</si>
  <si>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</si>
  <si>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</si>
  <si>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</si>
  <si>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</si>
  <si>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</si>
  <si>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</si>
  <si>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</si>
  <si>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</si>
  <si>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</si>
  <si>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</si>
  <si>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</si>
  <si>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</si>
  <si>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</si>
  <si>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</si>
  <si>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</si>
  <si>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</si>
  <si>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</si>
  <si>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</si>
  <si>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</si>
  <si>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</si>
  <si>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</si>
  <si>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</si>
  <si>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</si>
  <si>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</si>
  <si>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</si>
  <si>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</si>
  <si>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</si>
  <si>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</si>
  <si>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</si>
  <si>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</si>
  <si>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</si>
  <si>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</si>
  <si>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</si>
  <si>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</si>
  <si>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</si>
  <si>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</si>
  <si>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</si>
  <si>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</si>
  <si>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</si>
  <si>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</si>
  <si>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</si>
  <si>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</si>
  <si>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</si>
  <si>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</si>
  <si>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</si>
  <si>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</si>
  <si>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</si>
  <si>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</si>
  <si>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</si>
  <si>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</si>
  <si>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</si>
  <si>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</si>
  <si>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</si>
  <si>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</si>
  <si>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</si>
  <si>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</si>
  <si>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</si>
  <si>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</si>
  <si>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</si>
  <si>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</si>
  <si>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</si>
  <si>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</si>
  <si>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</si>
  <si>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</si>
  <si>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</si>
  <si>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</si>
  <si>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</si>
  <si>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</si>
  <si>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</si>
  <si>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</si>
  <si>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</si>
  <si>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</si>
  <si>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</si>
  <si>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</si>
  <si>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</si>
  <si>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</si>
  <si>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</si>
  <si>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</si>
  <si>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</si>
  <si>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</si>
  <si>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</si>
  <si>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</si>
  <si>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</si>
  <si>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</si>
  <si>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</si>
  <si>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</si>
  <si>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</si>
  <si>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</si>
  <si>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</si>
  <si>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</si>
  <si>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</si>
  <si>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</si>
  <si>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</si>
  <si>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</si>
  <si>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</si>
  <si>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</si>
  <si>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</si>
  <si>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</si>
  <si>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</si>
  <si>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</si>
  <si>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</si>
  <si>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</si>
  <si>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会津若松地方広域市町村圏整備組合</t>
  </si>
  <si>
    <t>法適用</t>
  </si>
  <si>
    <t>水道事業</t>
  </si>
  <si>
    <t>用水供給事業</t>
  </si>
  <si>
    <t>B</t>
  </si>
  <si>
    <t>その他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</si>
  <si>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</si>
  <si>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</si>
  <si>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</si>
  <si>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</si>
  <si>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</si>
  <si>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</si>
  <si>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・有形固定資産減価償却率は、全国平均を上回っており、施設の老朽化が進んでいる。
・管路については、経年率は上昇傾向にあるものの、まだ耐用年数に達していない状況にある。</t>
    <rPh sb="50" eb="52">
      <t>ケイネン</t>
    </rPh>
    <rPh sb="52" eb="53">
      <t>リツ</t>
    </rPh>
    <rPh sb="54" eb="56">
      <t>ジョウショウ</t>
    </rPh>
    <rPh sb="56" eb="58">
      <t>ケイコウ</t>
    </rPh>
    <phoneticPr fontId="4"/>
  </si>
  <si>
    <t>・経常利益は黒字で、経営収支比率は、100％を超えており良好といえる。
・企業債残高は、年々減少し平成31年度に完済の予定。
・流動比率は、100％を超え支払能力は十分といえる。
・施設利用率は、平成29年度において、前年度より一時的な使用量増加のため、上昇しているものの、全体的には、節水型機器の普及や人口減少に伴い、減少傾向にある。</t>
    <rPh sb="117" eb="120">
      <t>イチジテキ</t>
    </rPh>
    <rPh sb="121" eb="123">
      <t>シヨウ</t>
    </rPh>
    <rPh sb="123" eb="124">
      <t>リョウ</t>
    </rPh>
    <rPh sb="124" eb="126">
      <t>ゾウカ</t>
    </rPh>
    <phoneticPr fontId="4"/>
  </si>
  <si>
    <t>・概ね、財務内容は健全性が確保されていると考えられる。
・施設の老朽化については、長期財政計画（10ヶ年計画）において、長寿命化（施設更新）計画及び施設耐震化計画を定めております。
　更に将来を見据え、アセットマネジメントを活用し、社会情勢の変化に対応した計画的な更新を進めていく必要がある。
・管路については、耐用年数に達してはいないものの、今後、更新へ向けて、方向性を検討していく必要がある。</t>
    <rPh sb="66" eb="68">
      <t>シセツ</t>
    </rPh>
    <rPh sb="68" eb="70">
      <t>コウシン</t>
    </rPh>
    <rPh sb="71" eb="73">
      <t>ケイカク</t>
    </rPh>
    <rPh sb="73" eb="74">
      <t>オヨ</t>
    </rPh>
    <rPh sb="75" eb="77">
      <t>シセツ</t>
    </rPh>
    <rPh sb="77" eb="79">
      <t>タイシン</t>
    </rPh>
    <rPh sb="79" eb="80">
      <t>カ</t>
    </rPh>
    <rPh sb="93" eb="94">
      <t>サラ</t>
    </rPh>
    <rPh sb="95" eb="97">
      <t>ショウライ</t>
    </rPh>
    <rPh sb="98" eb="100">
      <t>ミス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</si>
</sst>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67-425C-8D54-7191821A4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740800"/>
        <c:axId val="89742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0.25</c:v>
                </c:pt>
                <c:pt idx="1">
                  <c:v>0.13</c:v>
                </c:pt>
                <c:pt idx="2">
                  <c:v>0.26</c:v>
                </c:pt>
                <c:pt idx="3">
                  <c:v>0.24</c:v>
                </c:pt>
                <c:pt idx="4">
                  <c:v>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A67-425C-8D54-7191821A4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40800"/>
        <c:axId val="89742720"/>
      </c:lineChart>
      <c:dateAx>
        <c:axId val="89740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742720"/>
        <c:crosses val="autoZero"/>
        <c:auto val="1"/>
        <c:lblOffset val="100"/>
        <c:baseTimeUnit val="years"/>
      </c:dateAx>
      <c:valAx>
        <c:axId val="89742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740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57.3</c:v>
                </c:pt>
                <c:pt idx="1">
                  <c:v>55.58</c:v>
                </c:pt>
                <c:pt idx="2">
                  <c:v>53.86</c:v>
                </c:pt>
                <c:pt idx="3">
                  <c:v>55.87</c:v>
                </c:pt>
                <c:pt idx="4">
                  <c:v>62.68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6A-468E-ABB0-7E220905C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506752"/>
        <c:axId val="90508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64.12</c:v>
                </c:pt>
                <c:pt idx="1">
                  <c:v>62.69</c:v>
                </c:pt>
                <c:pt idx="2">
                  <c:v>61.82</c:v>
                </c:pt>
                <c:pt idx="3">
                  <c:v>61.66</c:v>
                </c:pt>
                <c:pt idx="4">
                  <c:v>62.19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6A-468E-ABB0-7E220905C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06752"/>
        <c:axId val="90508672"/>
      </c:lineChart>
      <c:dateAx>
        <c:axId val="90506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508672"/>
        <c:crosses val="autoZero"/>
        <c:auto val="1"/>
        <c:lblOffset val="100"/>
        <c:baseTimeUnit val="years"/>
      </c:dateAx>
      <c:valAx>
        <c:axId val="90508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506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99.03</c:v>
                </c:pt>
                <c:pt idx="1">
                  <c:v>99.51</c:v>
                </c:pt>
                <c:pt idx="2">
                  <c:v>99.28</c:v>
                </c:pt>
                <c:pt idx="3">
                  <c:v>99.33</c:v>
                </c:pt>
                <c:pt idx="4">
                  <c:v>98.79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C1-4609-9449-FB3D9CE3A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556288"/>
        <c:axId val="90558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100.12</c:v>
                </c:pt>
                <c:pt idx="1">
                  <c:v>100.12</c:v>
                </c:pt>
                <c:pt idx="2">
                  <c:v>100.03</c:v>
                </c:pt>
                <c:pt idx="3">
                  <c:v>100.05</c:v>
                </c:pt>
                <c:pt idx="4">
                  <c:v>100.05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EC1-4609-9449-FB3D9CE3A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56288"/>
        <c:axId val="90558464"/>
      </c:lineChart>
      <c:dateAx>
        <c:axId val="90556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558464"/>
        <c:crosses val="autoZero"/>
        <c:auto val="1"/>
        <c:lblOffset val="100"/>
        <c:baseTimeUnit val="years"/>
      </c:dateAx>
      <c:valAx>
        <c:axId val="90558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556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135.52000000000001</c:v>
                </c:pt>
                <c:pt idx="1">
                  <c:v>132.81</c:v>
                </c:pt>
                <c:pt idx="2">
                  <c:v>125.65</c:v>
                </c:pt>
                <c:pt idx="3">
                  <c:v>120.22</c:v>
                </c:pt>
                <c:pt idx="4">
                  <c:v>133.78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D2-40A9-98C2-467319DC2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782144"/>
        <c:axId val="90120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113.88</c:v>
                </c:pt>
                <c:pt idx="1">
                  <c:v>113.47</c:v>
                </c:pt>
                <c:pt idx="2">
                  <c:v>113.33</c:v>
                </c:pt>
                <c:pt idx="3">
                  <c:v>114.05</c:v>
                </c:pt>
                <c:pt idx="4">
                  <c:v>114.26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8D2-40A9-98C2-467319DC2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82144"/>
        <c:axId val="90120192"/>
      </c:lineChart>
      <c:dateAx>
        <c:axId val="89782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120192"/>
        <c:crosses val="autoZero"/>
        <c:auto val="1"/>
        <c:lblOffset val="100"/>
        <c:baseTimeUnit val="years"/>
      </c:dateAx>
      <c:valAx>
        <c:axId val="90120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782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36.479999999999997</c:v>
                </c:pt>
                <c:pt idx="1">
                  <c:v>63.17</c:v>
                </c:pt>
                <c:pt idx="2">
                  <c:v>64.209999999999994</c:v>
                </c:pt>
                <c:pt idx="3">
                  <c:v>65.23</c:v>
                </c:pt>
                <c:pt idx="4">
                  <c:v>66.23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E4-4C88-8CA9-5F73DBB62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47072"/>
        <c:axId val="90157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39.81</c:v>
                </c:pt>
                <c:pt idx="1">
                  <c:v>51.44</c:v>
                </c:pt>
                <c:pt idx="2">
                  <c:v>52.4</c:v>
                </c:pt>
                <c:pt idx="3">
                  <c:v>53.56</c:v>
                </c:pt>
                <c:pt idx="4">
                  <c:v>54.73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0E4-4C88-8CA9-5F73DBB62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47072"/>
        <c:axId val="90157440"/>
      </c:lineChart>
      <c:dateAx>
        <c:axId val="90147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157440"/>
        <c:crosses val="autoZero"/>
        <c:auto val="1"/>
        <c:lblOffset val="100"/>
        <c:baseTimeUnit val="years"/>
      </c:dateAx>
      <c:valAx>
        <c:axId val="90157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147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D5-4244-817C-ADB5973E4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262144"/>
        <c:axId val="90272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13.72</c:v>
                </c:pt>
                <c:pt idx="1">
                  <c:v>16.77</c:v>
                </c:pt>
                <c:pt idx="2">
                  <c:v>18.05</c:v>
                </c:pt>
                <c:pt idx="3">
                  <c:v>19.440000000000001</c:v>
                </c:pt>
                <c:pt idx="4">
                  <c:v>22.46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ED5-4244-817C-ADB5973E4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62144"/>
        <c:axId val="90272512"/>
      </c:lineChart>
      <c:dateAx>
        <c:axId val="90262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272512"/>
        <c:crosses val="autoZero"/>
        <c:auto val="1"/>
        <c:lblOffset val="100"/>
        <c:baseTimeUnit val="years"/>
      </c:dateAx>
      <c:valAx>
        <c:axId val="90272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262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AC-441C-B958-0514A90BB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584192"/>
        <c:axId val="90586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21.34</c:v>
                </c:pt>
                <c:pt idx="1">
                  <c:v>16.89</c:v>
                </c:pt>
                <c:pt idx="2">
                  <c:v>17.39</c:v>
                </c:pt>
                <c:pt idx="3">
                  <c:v>12.65</c:v>
                </c:pt>
                <c:pt idx="4">
                  <c:v>10.58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8AC-441C-B958-0514A90BB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84192"/>
        <c:axId val="90586112"/>
      </c:lineChart>
      <c:dateAx>
        <c:axId val="90584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586112"/>
        <c:crosses val="autoZero"/>
        <c:auto val="1"/>
        <c:lblOffset val="100"/>
        <c:baseTimeUnit val="years"/>
      </c:dateAx>
      <c:valAx>
        <c:axId val="90586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584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3041.98</c:v>
                </c:pt>
                <c:pt idx="1">
                  <c:v>269.82</c:v>
                </c:pt>
                <c:pt idx="2">
                  <c:v>302.27</c:v>
                </c:pt>
                <c:pt idx="3">
                  <c:v>460.62</c:v>
                </c:pt>
                <c:pt idx="4">
                  <c:v>854.41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95-463F-B595-E3014DBA1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617728"/>
        <c:axId val="90624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634.53</c:v>
                </c:pt>
                <c:pt idx="1">
                  <c:v>200.22</c:v>
                </c:pt>
                <c:pt idx="2">
                  <c:v>212.95</c:v>
                </c:pt>
                <c:pt idx="3">
                  <c:v>224.41</c:v>
                </c:pt>
                <c:pt idx="4">
                  <c:v>243.44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795-463F-B595-E3014DBA1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17728"/>
        <c:axId val="90624000"/>
      </c:lineChart>
      <c:dateAx>
        <c:axId val="90617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624000"/>
        <c:crosses val="autoZero"/>
        <c:auto val="1"/>
        <c:lblOffset val="100"/>
        <c:baseTimeUnit val="years"/>
      </c:dateAx>
      <c:valAx>
        <c:axId val="906240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61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149.77000000000001</c:v>
                </c:pt>
                <c:pt idx="1">
                  <c:v>106.76</c:v>
                </c:pt>
                <c:pt idx="2">
                  <c:v>65.56</c:v>
                </c:pt>
                <c:pt idx="3">
                  <c:v>40.33</c:v>
                </c:pt>
                <c:pt idx="4">
                  <c:v>17.559999999999999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88-4148-8B52-199E1A6C0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339584"/>
        <c:axId val="90345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368.94</c:v>
                </c:pt>
                <c:pt idx="1">
                  <c:v>351.06</c:v>
                </c:pt>
                <c:pt idx="2">
                  <c:v>333.48</c:v>
                </c:pt>
                <c:pt idx="3">
                  <c:v>320.31</c:v>
                </c:pt>
                <c:pt idx="4">
                  <c:v>303.26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888-4148-8B52-199E1A6C0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39584"/>
        <c:axId val="90345856"/>
      </c:lineChart>
      <c:dateAx>
        <c:axId val="90339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345856"/>
        <c:crosses val="autoZero"/>
        <c:auto val="1"/>
        <c:lblOffset val="100"/>
        <c:baseTimeUnit val="years"/>
      </c:dateAx>
      <c:valAx>
        <c:axId val="903458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339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133.19999999999999</c:v>
                </c:pt>
                <c:pt idx="1">
                  <c:v>136.13</c:v>
                </c:pt>
                <c:pt idx="2">
                  <c:v>128.51</c:v>
                </c:pt>
                <c:pt idx="3">
                  <c:v>122.75</c:v>
                </c:pt>
                <c:pt idx="4">
                  <c:v>140.82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5F-418E-9D94-9133995D7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370816"/>
        <c:axId val="90372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111.12</c:v>
                </c:pt>
                <c:pt idx="1">
                  <c:v>112.92</c:v>
                </c:pt>
                <c:pt idx="2">
                  <c:v>112.81</c:v>
                </c:pt>
                <c:pt idx="3">
                  <c:v>113.88</c:v>
                </c:pt>
                <c:pt idx="4">
                  <c:v>114.14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35F-418E-9D94-9133995D7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70816"/>
        <c:axId val="90372736"/>
      </c:lineChart>
      <c:dateAx>
        <c:axId val="90370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372736"/>
        <c:crosses val="autoZero"/>
        <c:auto val="1"/>
        <c:lblOffset val="100"/>
        <c:baseTimeUnit val="years"/>
      </c:dateAx>
      <c:valAx>
        <c:axId val="90372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370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87.31</c:v>
                </c:pt>
                <c:pt idx="1">
                  <c:v>87.44</c:v>
                </c:pt>
                <c:pt idx="2">
                  <c:v>95.26</c:v>
                </c:pt>
                <c:pt idx="3">
                  <c:v>85.99</c:v>
                </c:pt>
                <c:pt idx="4">
                  <c:v>67.92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86-4421-AA31-80AC707D5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77696"/>
        <c:axId val="90479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75.75</c:v>
                </c:pt>
                <c:pt idx="1">
                  <c:v>75.3</c:v>
                </c:pt>
                <c:pt idx="2">
                  <c:v>75.3</c:v>
                </c:pt>
                <c:pt idx="3">
                  <c:v>74.02</c:v>
                </c:pt>
                <c:pt idx="4">
                  <c:v>73.03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586-4421-AA31-80AC707D5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77696"/>
        <c:axId val="90479616"/>
      </c:lineChart>
      <c:dateAx>
        <c:axId val="90477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479616"/>
        <c:crosses val="autoZero"/>
        <c:auto val="1"/>
        <c:lblOffset val="100"/>
        <c:baseTimeUnit val="years"/>
      </c:dateAx>
      <c:valAx>
        <c:axId val="90479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477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【243.44】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【303.26】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【62.19】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view="pageBreakPreview" zoomScale="80" zoomScaleNormal="100" zoomScaleSheetLayoutView="80" workbookViewId="0">
      <selection activeCell="B2" sqref="B2:BZ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</row>
    <row r="3" spans="1:78" ht="9.75" customHeight="1" x14ac:dyDescent="0.15">
      <c r="A3" s="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</row>
    <row r="4" spans="1:78" ht="9.75" customHeight="1" x14ac:dyDescent="0.1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4" t="str">
        <f>データ!H6</f>
        <v>福島県　会津若松地方広域市町村圏整備組合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5"/>
      <c r="AE6" s="85"/>
      <c r="AF6" s="85"/>
      <c r="AG6" s="8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5" t="s">
        <v>1</v>
      </c>
      <c r="C7" s="76"/>
      <c r="D7" s="76"/>
      <c r="E7" s="76"/>
      <c r="F7" s="76"/>
      <c r="G7" s="76"/>
      <c r="H7" s="76"/>
      <c r="I7" s="75" t="s">
        <v>2</v>
      </c>
      <c r="J7" s="76"/>
      <c r="K7" s="76"/>
      <c r="L7" s="76"/>
      <c r="M7" s="76"/>
      <c r="N7" s="76"/>
      <c r="O7" s="77"/>
      <c r="P7" s="78" t="s">
        <v>3</v>
      </c>
      <c r="Q7" s="78"/>
      <c r="R7" s="78"/>
      <c r="S7" s="78"/>
      <c r="T7" s="78"/>
      <c r="U7" s="78"/>
      <c r="V7" s="78"/>
      <c r="W7" s="78" t="s">
        <v>4</v>
      </c>
      <c r="X7" s="78"/>
      <c r="Y7" s="78"/>
      <c r="Z7" s="78"/>
      <c r="AA7" s="78"/>
      <c r="AB7" s="78"/>
      <c r="AC7" s="78"/>
      <c r="AD7" s="78" t="s">
        <v>5</v>
      </c>
      <c r="AE7" s="78"/>
      <c r="AF7" s="78"/>
      <c r="AG7" s="78"/>
      <c r="AH7" s="78"/>
      <c r="AI7" s="78"/>
      <c r="AJ7" s="78"/>
      <c r="AK7" s="4"/>
      <c r="AL7" s="78" t="s">
        <v>6</v>
      </c>
      <c r="AM7" s="78"/>
      <c r="AN7" s="78"/>
      <c r="AO7" s="78"/>
      <c r="AP7" s="78"/>
      <c r="AQ7" s="78"/>
      <c r="AR7" s="78"/>
      <c r="AS7" s="78"/>
      <c r="AT7" s="75" t="s">
        <v>7</v>
      </c>
      <c r="AU7" s="76"/>
      <c r="AV7" s="76"/>
      <c r="AW7" s="76"/>
      <c r="AX7" s="76"/>
      <c r="AY7" s="76"/>
      <c r="AZ7" s="76"/>
      <c r="BA7" s="76"/>
      <c r="BB7" s="78" t="s">
        <v>8</v>
      </c>
      <c r="BC7" s="78"/>
      <c r="BD7" s="78"/>
      <c r="BE7" s="78"/>
      <c r="BF7" s="78"/>
      <c r="BG7" s="78"/>
      <c r="BH7" s="78"/>
      <c r="BI7" s="78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9" t="str">
        <f>データ!$I$6</f>
        <v>法適用</v>
      </c>
      <c r="C8" s="80"/>
      <c r="D8" s="80"/>
      <c r="E8" s="80"/>
      <c r="F8" s="80"/>
      <c r="G8" s="80"/>
      <c r="H8" s="80"/>
      <c r="I8" s="79" t="str">
        <f>データ!$J$6</f>
        <v>水道事業</v>
      </c>
      <c r="J8" s="80"/>
      <c r="K8" s="80"/>
      <c r="L8" s="80"/>
      <c r="M8" s="80"/>
      <c r="N8" s="80"/>
      <c r="O8" s="81"/>
      <c r="P8" s="82" t="str">
        <f>データ!$K$6</f>
        <v>用水供給事業</v>
      </c>
      <c r="Q8" s="82"/>
      <c r="R8" s="82"/>
      <c r="S8" s="82"/>
      <c r="T8" s="82"/>
      <c r="U8" s="82"/>
      <c r="V8" s="82"/>
      <c r="W8" s="82" t="str">
        <f>データ!$L$6</f>
        <v>B</v>
      </c>
      <c r="X8" s="82"/>
      <c r="Y8" s="82"/>
      <c r="Z8" s="82"/>
      <c r="AA8" s="82"/>
      <c r="AB8" s="82"/>
      <c r="AC8" s="82"/>
      <c r="AD8" s="82" t="str">
        <f>データ!$M$6</f>
        <v>その他</v>
      </c>
      <c r="AE8" s="82"/>
      <c r="AF8" s="82"/>
      <c r="AG8" s="82"/>
      <c r="AH8" s="82"/>
      <c r="AI8" s="82"/>
      <c r="AJ8" s="82"/>
      <c r="AK8" s="4"/>
      <c r="AL8" s="70" t="str">
        <f>データ!$R$6</f>
        <v>-</v>
      </c>
      <c r="AM8" s="70"/>
      <c r="AN8" s="70"/>
      <c r="AO8" s="70"/>
      <c r="AP8" s="70"/>
      <c r="AQ8" s="70"/>
      <c r="AR8" s="70"/>
      <c r="AS8" s="70"/>
      <c r="AT8" s="66" t="str">
        <f>データ!$S$6</f>
        <v>-</v>
      </c>
      <c r="AU8" s="67"/>
      <c r="AV8" s="67"/>
      <c r="AW8" s="67"/>
      <c r="AX8" s="67"/>
      <c r="AY8" s="67"/>
      <c r="AZ8" s="67"/>
      <c r="BA8" s="67"/>
      <c r="BB8" s="69" t="str">
        <f>データ!$T$6</f>
        <v>-</v>
      </c>
      <c r="BC8" s="69"/>
      <c r="BD8" s="69"/>
      <c r="BE8" s="69"/>
      <c r="BF8" s="69"/>
      <c r="BG8" s="69"/>
      <c r="BH8" s="69"/>
      <c r="BI8" s="69"/>
      <c r="BJ8" s="3"/>
      <c r="BK8" s="3"/>
      <c r="BL8" s="73" t="s">
        <v>10</v>
      </c>
      <c r="BM8" s="7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5" t="s">
        <v>12</v>
      </c>
      <c r="C9" s="76"/>
      <c r="D9" s="76"/>
      <c r="E9" s="76"/>
      <c r="F9" s="76"/>
      <c r="G9" s="76"/>
      <c r="H9" s="76"/>
      <c r="I9" s="75" t="s">
        <v>13</v>
      </c>
      <c r="J9" s="76"/>
      <c r="K9" s="76"/>
      <c r="L9" s="76"/>
      <c r="M9" s="76"/>
      <c r="N9" s="76"/>
      <c r="O9" s="77"/>
      <c r="P9" s="78" t="s">
        <v>14</v>
      </c>
      <c r="Q9" s="78"/>
      <c r="R9" s="78"/>
      <c r="S9" s="78"/>
      <c r="T9" s="78"/>
      <c r="U9" s="78"/>
      <c r="V9" s="78"/>
      <c r="W9" s="78" t="s">
        <v>15</v>
      </c>
      <c r="X9" s="78"/>
      <c r="Y9" s="78"/>
      <c r="Z9" s="78"/>
      <c r="AA9" s="78"/>
      <c r="AB9" s="78"/>
      <c r="AC9" s="78"/>
      <c r="AD9" s="2"/>
      <c r="AE9" s="2"/>
      <c r="AF9" s="2"/>
      <c r="AG9" s="2"/>
      <c r="AH9" s="4"/>
      <c r="AI9" s="4"/>
      <c r="AJ9" s="4"/>
      <c r="AK9" s="4"/>
      <c r="AL9" s="78" t="s">
        <v>16</v>
      </c>
      <c r="AM9" s="78"/>
      <c r="AN9" s="78"/>
      <c r="AO9" s="78"/>
      <c r="AP9" s="78"/>
      <c r="AQ9" s="78"/>
      <c r="AR9" s="78"/>
      <c r="AS9" s="78"/>
      <c r="AT9" s="75" t="s">
        <v>17</v>
      </c>
      <c r="AU9" s="76"/>
      <c r="AV9" s="76"/>
      <c r="AW9" s="76"/>
      <c r="AX9" s="76"/>
      <c r="AY9" s="76"/>
      <c r="AZ9" s="76"/>
      <c r="BA9" s="76"/>
      <c r="BB9" s="78" t="s">
        <v>18</v>
      </c>
      <c r="BC9" s="78"/>
      <c r="BD9" s="78"/>
      <c r="BE9" s="78"/>
      <c r="BF9" s="78"/>
      <c r="BG9" s="78"/>
      <c r="BH9" s="78"/>
      <c r="BI9" s="78"/>
      <c r="BJ9" s="3"/>
      <c r="BK9" s="3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データ!$N$6</f>
        <v>-</v>
      </c>
      <c r="C10" s="67"/>
      <c r="D10" s="67"/>
      <c r="E10" s="67"/>
      <c r="F10" s="67"/>
      <c r="G10" s="67"/>
      <c r="H10" s="67"/>
      <c r="I10" s="66">
        <f>データ!$O$6</f>
        <v>97.66</v>
      </c>
      <c r="J10" s="67"/>
      <c r="K10" s="67"/>
      <c r="L10" s="67"/>
      <c r="M10" s="67"/>
      <c r="N10" s="67"/>
      <c r="O10" s="68"/>
      <c r="P10" s="69">
        <f>データ!$P$6</f>
        <v>93.26</v>
      </c>
      <c r="Q10" s="69"/>
      <c r="R10" s="69"/>
      <c r="S10" s="69"/>
      <c r="T10" s="69"/>
      <c r="U10" s="69"/>
      <c r="V10" s="69"/>
      <c r="W10" s="70">
        <f>データ!$Q$6</f>
        <v>0</v>
      </c>
      <c r="X10" s="70"/>
      <c r="Y10" s="70"/>
      <c r="Z10" s="70"/>
      <c r="AA10" s="70"/>
      <c r="AB10" s="70"/>
      <c r="AC10" s="70"/>
      <c r="AD10" s="2"/>
      <c r="AE10" s="2"/>
      <c r="AF10" s="2"/>
      <c r="AG10" s="2"/>
      <c r="AH10" s="4"/>
      <c r="AI10" s="4"/>
      <c r="AJ10" s="4"/>
      <c r="AK10" s="4"/>
      <c r="AL10" s="70">
        <f>データ!$U$6</f>
        <v>150567</v>
      </c>
      <c r="AM10" s="70"/>
      <c r="AN10" s="70"/>
      <c r="AO10" s="70"/>
      <c r="AP10" s="70"/>
      <c r="AQ10" s="70"/>
      <c r="AR10" s="70"/>
      <c r="AS10" s="70"/>
      <c r="AT10" s="66">
        <f>データ!$V$6</f>
        <v>232.85</v>
      </c>
      <c r="AU10" s="67"/>
      <c r="AV10" s="67"/>
      <c r="AW10" s="67"/>
      <c r="AX10" s="67"/>
      <c r="AY10" s="67"/>
      <c r="AZ10" s="67"/>
      <c r="BA10" s="67"/>
      <c r="BB10" s="69">
        <f>データ!$W$6</f>
        <v>646.63</v>
      </c>
      <c r="BC10" s="69"/>
      <c r="BD10" s="69"/>
      <c r="BE10" s="69"/>
      <c r="BF10" s="69"/>
      <c r="BG10" s="69"/>
      <c r="BH10" s="69"/>
      <c r="BI10" s="69"/>
      <c r="BJ10" s="2"/>
      <c r="BK10" s="2"/>
      <c r="BL10" s="71" t="s">
        <v>21</v>
      </c>
      <c r="BM10" s="72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23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3" t="s">
        <v>25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 x14ac:dyDescent="0.15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49" t="s">
        <v>118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 x14ac:dyDescent="0.15">
      <c r="A34" s="2"/>
      <c r="B34" s="17"/>
      <c r="C34" s="55" t="s">
        <v>26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19"/>
      <c r="R34" s="55" t="s">
        <v>27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19"/>
      <c r="AG34" s="55" t="s">
        <v>28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19"/>
      <c r="AV34" s="55" t="s">
        <v>29</v>
      </c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18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 x14ac:dyDescent="0.15">
      <c r="A35" s="2"/>
      <c r="B35" s="17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19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19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19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8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3" t="s">
        <v>30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49" t="s">
        <v>117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 x14ac:dyDescent="0.15">
      <c r="A56" s="2"/>
      <c r="B56" s="17"/>
      <c r="C56" s="55" t="s">
        <v>31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19"/>
      <c r="R56" s="55" t="s">
        <v>32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19"/>
      <c r="AG56" s="55" t="s">
        <v>33</v>
      </c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19"/>
      <c r="AV56" s="55" t="s">
        <v>34</v>
      </c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18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 x14ac:dyDescent="0.15">
      <c r="A57" s="2"/>
      <c r="B57" s="17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19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19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19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18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 x14ac:dyDescent="0.15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 x14ac:dyDescent="0.15">
      <c r="A60" s="2"/>
      <c r="B60" s="56" t="s">
        <v>35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 x14ac:dyDescent="0.15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3" t="s">
        <v>36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49" t="s">
        <v>119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 x14ac:dyDescent="0.15">
      <c r="A79" s="2"/>
      <c r="B79" s="17"/>
      <c r="C79" s="55" t="s">
        <v>37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19"/>
      <c r="V79" s="19"/>
      <c r="W79" s="55" t="s">
        <v>38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19"/>
      <c r="AP79" s="19"/>
      <c r="AQ79" s="55" t="s">
        <v>39</v>
      </c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4"/>
      <c r="BJ79" s="18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 x14ac:dyDescent="0.15">
      <c r="A80" s="2"/>
      <c r="B80" s="17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19"/>
      <c r="V80" s="19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19"/>
      <c r="AP80" s="19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4"/>
      <c r="BJ80" s="18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 x14ac:dyDescent="0.15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【114.26】</v>
      </c>
      <c r="F85" s="26" t="str">
        <f>データ!AS6</f>
        <v>【10.58】</v>
      </c>
      <c r="G85" s="26" t="str">
        <f>データ!BD6</f>
        <v>【243.44】</v>
      </c>
      <c r="H85" s="26" t="str">
        <f>データ!BO6</f>
        <v>【303.26】</v>
      </c>
      <c r="I85" s="26" t="str">
        <f>データ!BZ6</f>
        <v>【114.14】</v>
      </c>
      <c r="J85" s="26" t="str">
        <f>データ!CK6</f>
        <v>【73.03】</v>
      </c>
      <c r="K85" s="26" t="str">
        <f>データ!CV6</f>
        <v>【62.19】</v>
      </c>
      <c r="L85" s="26" t="str">
        <f>データ!DG6</f>
        <v>【100.05】</v>
      </c>
      <c r="M85" s="26" t="str">
        <f>データ!DR6</f>
        <v>【54.73】</v>
      </c>
      <c r="N85" s="26" t="str">
        <f>データ!EC6</f>
        <v>【22.46】</v>
      </c>
      <c r="O85" s="26" t="str">
        <f>データ!EN6</f>
        <v>【0.27】</v>
      </c>
    </row>
  </sheetData>
  <sheetProtection algorithmName="SHA-512" hashValue="doz6JmDJ4hmR2Mm6+jMMA1KIm2E8Q03M0gW+HgeICbB66tblsRDyLg6OoBuGtI89GAskLWFvZ2vGlQiuSnK1TQ==" saltValue="Sh4ICSYR85ZlbToOKqYCWQ==" spinCount="100000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87" t="s">
        <v>62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63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64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8" t="s">
        <v>65</v>
      </c>
      <c r="B4" s="30"/>
      <c r="C4" s="30"/>
      <c r="D4" s="30"/>
      <c r="E4" s="30"/>
      <c r="F4" s="30"/>
      <c r="G4" s="30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66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67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68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69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70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71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72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73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74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75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76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8" t="s">
        <v>77</v>
      </c>
      <c r="B5" s="31"/>
      <c r="C5" s="31"/>
      <c r="D5" s="31"/>
      <c r="E5" s="31"/>
      <c r="F5" s="31"/>
      <c r="G5" s="31"/>
      <c r="H5" s="32" t="s">
        <v>78</v>
      </c>
      <c r="I5" s="32" t="s">
        <v>79</v>
      </c>
      <c r="J5" s="32" t="s">
        <v>80</v>
      </c>
      <c r="K5" s="32" t="s">
        <v>81</v>
      </c>
      <c r="L5" s="32" t="s">
        <v>82</v>
      </c>
      <c r="M5" s="32" t="s">
        <v>5</v>
      </c>
      <c r="N5" s="32" t="s">
        <v>83</v>
      </c>
      <c r="O5" s="32" t="s">
        <v>84</v>
      </c>
      <c r="P5" s="32" t="s">
        <v>85</v>
      </c>
      <c r="Q5" s="32" t="s">
        <v>86</v>
      </c>
      <c r="R5" s="32" t="s">
        <v>87</v>
      </c>
      <c r="S5" s="32" t="s">
        <v>88</v>
      </c>
      <c r="T5" s="32" t="s">
        <v>89</v>
      </c>
      <c r="U5" s="32" t="s">
        <v>90</v>
      </c>
      <c r="V5" s="32" t="s">
        <v>91</v>
      </c>
      <c r="W5" s="32" t="s">
        <v>92</v>
      </c>
      <c r="X5" s="32" t="s">
        <v>93</v>
      </c>
      <c r="Y5" s="32" t="s">
        <v>94</v>
      </c>
      <c r="Z5" s="32" t="s">
        <v>95</v>
      </c>
      <c r="AA5" s="32" t="s">
        <v>96</v>
      </c>
      <c r="AB5" s="32" t="s">
        <v>97</v>
      </c>
      <c r="AC5" s="32" t="s">
        <v>98</v>
      </c>
      <c r="AD5" s="32" t="s">
        <v>99</v>
      </c>
      <c r="AE5" s="32" t="s">
        <v>100</v>
      </c>
      <c r="AF5" s="32" t="s">
        <v>101</v>
      </c>
      <c r="AG5" s="32" t="s">
        <v>102</v>
      </c>
      <c r="AH5" s="32" t="s">
        <v>41</v>
      </c>
      <c r="AI5" s="32" t="s">
        <v>93</v>
      </c>
      <c r="AJ5" s="32" t="s">
        <v>94</v>
      </c>
      <c r="AK5" s="32" t="s">
        <v>95</v>
      </c>
      <c r="AL5" s="32" t="s">
        <v>96</v>
      </c>
      <c r="AM5" s="32" t="s">
        <v>97</v>
      </c>
      <c r="AN5" s="32" t="s">
        <v>98</v>
      </c>
      <c r="AO5" s="32" t="s">
        <v>99</v>
      </c>
      <c r="AP5" s="32" t="s">
        <v>100</v>
      </c>
      <c r="AQ5" s="32" t="s">
        <v>101</v>
      </c>
      <c r="AR5" s="32" t="s">
        <v>102</v>
      </c>
      <c r="AS5" s="32" t="s">
        <v>103</v>
      </c>
      <c r="AT5" s="32" t="s">
        <v>93</v>
      </c>
      <c r="AU5" s="32" t="s">
        <v>94</v>
      </c>
      <c r="AV5" s="32" t="s">
        <v>95</v>
      </c>
      <c r="AW5" s="32" t="s">
        <v>96</v>
      </c>
      <c r="AX5" s="32" t="s">
        <v>97</v>
      </c>
      <c r="AY5" s="32" t="s">
        <v>98</v>
      </c>
      <c r="AZ5" s="32" t="s">
        <v>99</v>
      </c>
      <c r="BA5" s="32" t="s">
        <v>100</v>
      </c>
      <c r="BB5" s="32" t="s">
        <v>101</v>
      </c>
      <c r="BC5" s="32" t="s">
        <v>102</v>
      </c>
      <c r="BD5" s="32" t="s">
        <v>103</v>
      </c>
      <c r="BE5" s="32" t="s">
        <v>93</v>
      </c>
      <c r="BF5" s="32" t="s">
        <v>94</v>
      </c>
      <c r="BG5" s="32" t="s">
        <v>95</v>
      </c>
      <c r="BH5" s="32" t="s">
        <v>96</v>
      </c>
      <c r="BI5" s="32" t="s">
        <v>97</v>
      </c>
      <c r="BJ5" s="32" t="s">
        <v>98</v>
      </c>
      <c r="BK5" s="32" t="s">
        <v>99</v>
      </c>
      <c r="BL5" s="32" t="s">
        <v>100</v>
      </c>
      <c r="BM5" s="32" t="s">
        <v>101</v>
      </c>
      <c r="BN5" s="32" t="s">
        <v>102</v>
      </c>
      <c r="BO5" s="32" t="s">
        <v>103</v>
      </c>
      <c r="BP5" s="32" t="s">
        <v>93</v>
      </c>
      <c r="BQ5" s="32" t="s">
        <v>94</v>
      </c>
      <c r="BR5" s="32" t="s">
        <v>95</v>
      </c>
      <c r="BS5" s="32" t="s">
        <v>96</v>
      </c>
      <c r="BT5" s="32" t="s">
        <v>97</v>
      </c>
      <c r="BU5" s="32" t="s">
        <v>98</v>
      </c>
      <c r="BV5" s="32" t="s">
        <v>99</v>
      </c>
      <c r="BW5" s="32" t="s">
        <v>100</v>
      </c>
      <c r="BX5" s="32" t="s">
        <v>101</v>
      </c>
      <c r="BY5" s="32" t="s">
        <v>102</v>
      </c>
      <c r="BZ5" s="32" t="s">
        <v>103</v>
      </c>
      <c r="CA5" s="32" t="s">
        <v>93</v>
      </c>
      <c r="CB5" s="32" t="s">
        <v>94</v>
      </c>
      <c r="CC5" s="32" t="s">
        <v>95</v>
      </c>
      <c r="CD5" s="32" t="s">
        <v>96</v>
      </c>
      <c r="CE5" s="32" t="s">
        <v>97</v>
      </c>
      <c r="CF5" s="32" t="s">
        <v>98</v>
      </c>
      <c r="CG5" s="32" t="s">
        <v>99</v>
      </c>
      <c r="CH5" s="32" t="s">
        <v>100</v>
      </c>
      <c r="CI5" s="32" t="s">
        <v>101</v>
      </c>
      <c r="CJ5" s="32" t="s">
        <v>102</v>
      </c>
      <c r="CK5" s="32" t="s">
        <v>103</v>
      </c>
      <c r="CL5" s="32" t="s">
        <v>93</v>
      </c>
      <c r="CM5" s="32" t="s">
        <v>94</v>
      </c>
      <c r="CN5" s="32" t="s">
        <v>95</v>
      </c>
      <c r="CO5" s="32" t="s">
        <v>96</v>
      </c>
      <c r="CP5" s="32" t="s">
        <v>97</v>
      </c>
      <c r="CQ5" s="32" t="s">
        <v>98</v>
      </c>
      <c r="CR5" s="32" t="s">
        <v>99</v>
      </c>
      <c r="CS5" s="32" t="s">
        <v>100</v>
      </c>
      <c r="CT5" s="32" t="s">
        <v>101</v>
      </c>
      <c r="CU5" s="32" t="s">
        <v>102</v>
      </c>
      <c r="CV5" s="32" t="s">
        <v>103</v>
      </c>
      <c r="CW5" s="32" t="s">
        <v>93</v>
      </c>
      <c r="CX5" s="32" t="s">
        <v>94</v>
      </c>
      <c r="CY5" s="32" t="s">
        <v>95</v>
      </c>
      <c r="CZ5" s="32" t="s">
        <v>96</v>
      </c>
      <c r="DA5" s="32" t="s">
        <v>97</v>
      </c>
      <c r="DB5" s="32" t="s">
        <v>98</v>
      </c>
      <c r="DC5" s="32" t="s">
        <v>99</v>
      </c>
      <c r="DD5" s="32" t="s">
        <v>100</v>
      </c>
      <c r="DE5" s="32" t="s">
        <v>101</v>
      </c>
      <c r="DF5" s="32" t="s">
        <v>102</v>
      </c>
      <c r="DG5" s="32" t="s">
        <v>103</v>
      </c>
      <c r="DH5" s="32" t="s">
        <v>93</v>
      </c>
      <c r="DI5" s="32" t="s">
        <v>94</v>
      </c>
      <c r="DJ5" s="32" t="s">
        <v>95</v>
      </c>
      <c r="DK5" s="32" t="s">
        <v>96</v>
      </c>
      <c r="DL5" s="32" t="s">
        <v>97</v>
      </c>
      <c r="DM5" s="32" t="s">
        <v>98</v>
      </c>
      <c r="DN5" s="32" t="s">
        <v>99</v>
      </c>
      <c r="DO5" s="32" t="s">
        <v>100</v>
      </c>
      <c r="DP5" s="32" t="s">
        <v>101</v>
      </c>
      <c r="DQ5" s="32" t="s">
        <v>102</v>
      </c>
      <c r="DR5" s="32" t="s">
        <v>103</v>
      </c>
      <c r="DS5" s="32" t="s">
        <v>93</v>
      </c>
      <c r="DT5" s="32" t="s">
        <v>94</v>
      </c>
      <c r="DU5" s="32" t="s">
        <v>95</v>
      </c>
      <c r="DV5" s="32" t="s">
        <v>96</v>
      </c>
      <c r="DW5" s="32" t="s">
        <v>97</v>
      </c>
      <c r="DX5" s="32" t="s">
        <v>98</v>
      </c>
      <c r="DY5" s="32" t="s">
        <v>99</v>
      </c>
      <c r="DZ5" s="32" t="s">
        <v>100</v>
      </c>
      <c r="EA5" s="32" t="s">
        <v>101</v>
      </c>
      <c r="EB5" s="32" t="s">
        <v>102</v>
      </c>
      <c r="EC5" s="32" t="s">
        <v>103</v>
      </c>
      <c r="ED5" s="32" t="s">
        <v>93</v>
      </c>
      <c r="EE5" s="32" t="s">
        <v>94</v>
      </c>
      <c r="EF5" s="32" t="s">
        <v>95</v>
      </c>
      <c r="EG5" s="32" t="s">
        <v>96</v>
      </c>
      <c r="EH5" s="32" t="s">
        <v>97</v>
      </c>
      <c r="EI5" s="32" t="s">
        <v>98</v>
      </c>
      <c r="EJ5" s="32" t="s">
        <v>99</v>
      </c>
      <c r="EK5" s="32" t="s">
        <v>100</v>
      </c>
      <c r="EL5" s="32" t="s">
        <v>101</v>
      </c>
      <c r="EM5" s="32" t="s">
        <v>102</v>
      </c>
      <c r="EN5" s="32" t="s">
        <v>103</v>
      </c>
    </row>
    <row r="6" spans="1:144" s="36" customFormat="1" x14ac:dyDescent="0.15">
      <c r="A6" s="28" t="s">
        <v>104</v>
      </c>
      <c r="B6" s="33">
        <f>B7</f>
        <v>2017</v>
      </c>
      <c r="C6" s="33">
        <f t="shared" ref="C6:W6" si="3">C7</f>
        <v>78727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2</v>
      </c>
      <c r="H6" s="33" t="str">
        <f t="shared" si="3"/>
        <v>福島県　会津若松地方広域市町村圏整備組合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用水供給事業</v>
      </c>
      <c r="L6" s="33" t="str">
        <f t="shared" si="3"/>
        <v>B</v>
      </c>
      <c r="M6" s="33" t="str">
        <f t="shared" si="3"/>
        <v>その他</v>
      </c>
      <c r="N6" s="34" t="str">
        <f t="shared" si="3"/>
        <v>-</v>
      </c>
      <c r="O6" s="34">
        <f t="shared" si="3"/>
        <v>97.66</v>
      </c>
      <c r="P6" s="34">
        <f t="shared" si="3"/>
        <v>93.26</v>
      </c>
      <c r="Q6" s="34">
        <f t="shared" si="3"/>
        <v>0</v>
      </c>
      <c r="R6" s="34" t="str">
        <f t="shared" si="3"/>
        <v>-</v>
      </c>
      <c r="S6" s="34" t="str">
        <f t="shared" si="3"/>
        <v>-</v>
      </c>
      <c r="T6" s="34" t="str">
        <f t="shared" si="3"/>
        <v>-</v>
      </c>
      <c r="U6" s="34">
        <f t="shared" si="3"/>
        <v>150567</v>
      </c>
      <c r="V6" s="34">
        <f t="shared" si="3"/>
        <v>232.85</v>
      </c>
      <c r="W6" s="34">
        <f t="shared" si="3"/>
        <v>646.63</v>
      </c>
      <c r="X6" s="35">
        <f>IF(X7="",NA(),X7)</f>
        <v>135.52000000000001</v>
      </c>
      <c r="Y6" s="35">
        <f t="shared" ref="Y6:AG6" si="4">IF(Y7="",NA(),Y7)</f>
        <v>132.81</v>
      </c>
      <c r="Z6" s="35">
        <f t="shared" si="4"/>
        <v>125.65</v>
      </c>
      <c r="AA6" s="35">
        <f t="shared" si="4"/>
        <v>120.22</v>
      </c>
      <c r="AB6" s="35">
        <f t="shared" si="4"/>
        <v>133.78</v>
      </c>
      <c r="AC6" s="35">
        <f t="shared" si="4"/>
        <v>113.88</v>
      </c>
      <c r="AD6" s="35">
        <f t="shared" si="4"/>
        <v>113.47</v>
      </c>
      <c r="AE6" s="35">
        <f t="shared" si="4"/>
        <v>113.33</v>
      </c>
      <c r="AF6" s="35">
        <f t="shared" si="4"/>
        <v>114.05</v>
      </c>
      <c r="AG6" s="35">
        <f t="shared" si="4"/>
        <v>114.26</v>
      </c>
      <c r="AH6" s="34" t="str">
        <f>IF(AH7="","",IF(AH7="-","【-】","【"&amp;SUBSTITUTE(TEXT(AH7,"#,##0.00"),"-","△")&amp;"】"))</f>
        <v>【114.26】</v>
      </c>
      <c r="AI6" s="34">
        <f>IF(AI7="",NA(),AI7)</f>
        <v>0</v>
      </c>
      <c r="AJ6" s="34">
        <f t="shared" ref="AJ6:AR6" si="5">IF(AJ7="",NA(),AJ7)</f>
        <v>0</v>
      </c>
      <c r="AK6" s="34">
        <f t="shared" si="5"/>
        <v>0</v>
      </c>
      <c r="AL6" s="34">
        <f t="shared" si="5"/>
        <v>0</v>
      </c>
      <c r="AM6" s="34">
        <f t="shared" si="5"/>
        <v>0</v>
      </c>
      <c r="AN6" s="35">
        <f t="shared" si="5"/>
        <v>21.34</v>
      </c>
      <c r="AO6" s="35">
        <f t="shared" si="5"/>
        <v>16.89</v>
      </c>
      <c r="AP6" s="35">
        <f t="shared" si="5"/>
        <v>17.39</v>
      </c>
      <c r="AQ6" s="35">
        <f t="shared" si="5"/>
        <v>12.65</v>
      </c>
      <c r="AR6" s="35">
        <f t="shared" si="5"/>
        <v>10.58</v>
      </c>
      <c r="AS6" s="34" t="str">
        <f>IF(AS7="","",IF(AS7="-","【-】","【"&amp;SUBSTITUTE(TEXT(AS7,"#,##0.00"),"-","△")&amp;"】"))</f>
        <v>【10.58】</v>
      </c>
      <c r="AT6" s="35">
        <f>IF(AT7="",NA(),AT7)</f>
        <v>3041.98</v>
      </c>
      <c r="AU6" s="35">
        <f t="shared" ref="AU6:BC6" si="6">IF(AU7="",NA(),AU7)</f>
        <v>269.82</v>
      </c>
      <c r="AV6" s="35">
        <f t="shared" si="6"/>
        <v>302.27</v>
      </c>
      <c r="AW6" s="35">
        <f t="shared" si="6"/>
        <v>460.62</v>
      </c>
      <c r="AX6" s="35">
        <f t="shared" si="6"/>
        <v>854.41</v>
      </c>
      <c r="AY6" s="35">
        <f t="shared" si="6"/>
        <v>634.53</v>
      </c>
      <c r="AZ6" s="35">
        <f t="shared" si="6"/>
        <v>200.22</v>
      </c>
      <c r="BA6" s="35">
        <f t="shared" si="6"/>
        <v>212.95</v>
      </c>
      <c r="BB6" s="35">
        <f t="shared" si="6"/>
        <v>224.41</v>
      </c>
      <c r="BC6" s="35">
        <f t="shared" si="6"/>
        <v>243.44</v>
      </c>
      <c r="BD6" s="34" t="str">
        <f>IF(BD7="","",IF(BD7="-","【-】","【"&amp;SUBSTITUTE(TEXT(BD7,"#,##0.00"),"-","△")&amp;"】"))</f>
        <v>【243.44】</v>
      </c>
      <c r="BE6" s="35">
        <f>IF(BE7="",NA(),BE7)</f>
        <v>149.77000000000001</v>
      </c>
      <c r="BF6" s="35">
        <f t="shared" ref="BF6:BN6" si="7">IF(BF7="",NA(),BF7)</f>
        <v>106.76</v>
      </c>
      <c r="BG6" s="35">
        <f t="shared" si="7"/>
        <v>65.56</v>
      </c>
      <c r="BH6" s="35">
        <f t="shared" si="7"/>
        <v>40.33</v>
      </c>
      <c r="BI6" s="35">
        <f t="shared" si="7"/>
        <v>17.559999999999999</v>
      </c>
      <c r="BJ6" s="35">
        <f t="shared" si="7"/>
        <v>368.94</v>
      </c>
      <c r="BK6" s="35">
        <f t="shared" si="7"/>
        <v>351.06</v>
      </c>
      <c r="BL6" s="35">
        <f t="shared" si="7"/>
        <v>333.48</v>
      </c>
      <c r="BM6" s="35">
        <f t="shared" si="7"/>
        <v>320.31</v>
      </c>
      <c r="BN6" s="35">
        <f t="shared" si="7"/>
        <v>303.26</v>
      </c>
      <c r="BO6" s="34" t="str">
        <f>IF(BO7="","",IF(BO7="-","【-】","【"&amp;SUBSTITUTE(TEXT(BO7,"#,##0.00"),"-","△")&amp;"】"))</f>
        <v>【303.26】</v>
      </c>
      <c r="BP6" s="35">
        <f>IF(BP7="",NA(),BP7)</f>
        <v>133.19999999999999</v>
      </c>
      <c r="BQ6" s="35">
        <f t="shared" ref="BQ6:BY6" si="8">IF(BQ7="",NA(),BQ7)</f>
        <v>136.13</v>
      </c>
      <c r="BR6" s="35">
        <f t="shared" si="8"/>
        <v>128.51</v>
      </c>
      <c r="BS6" s="35">
        <f t="shared" si="8"/>
        <v>122.75</v>
      </c>
      <c r="BT6" s="35">
        <f t="shared" si="8"/>
        <v>140.82</v>
      </c>
      <c r="BU6" s="35">
        <f t="shared" si="8"/>
        <v>111.12</v>
      </c>
      <c r="BV6" s="35">
        <f t="shared" si="8"/>
        <v>112.92</v>
      </c>
      <c r="BW6" s="35">
        <f t="shared" si="8"/>
        <v>112.81</v>
      </c>
      <c r="BX6" s="35">
        <f t="shared" si="8"/>
        <v>113.88</v>
      </c>
      <c r="BY6" s="35">
        <f t="shared" si="8"/>
        <v>114.14</v>
      </c>
      <c r="BZ6" s="34" t="str">
        <f>IF(BZ7="","",IF(BZ7="-","【-】","【"&amp;SUBSTITUTE(TEXT(BZ7,"#,##0.00"),"-","△")&amp;"】"))</f>
        <v>【114.14】</v>
      </c>
      <c r="CA6" s="35">
        <f>IF(CA7="",NA(),CA7)</f>
        <v>87.31</v>
      </c>
      <c r="CB6" s="35">
        <f t="shared" ref="CB6:CJ6" si="9">IF(CB7="",NA(),CB7)</f>
        <v>87.44</v>
      </c>
      <c r="CC6" s="35">
        <f t="shared" si="9"/>
        <v>95.26</v>
      </c>
      <c r="CD6" s="35">
        <f t="shared" si="9"/>
        <v>85.99</v>
      </c>
      <c r="CE6" s="35">
        <f t="shared" si="9"/>
        <v>67.92</v>
      </c>
      <c r="CF6" s="35">
        <f t="shared" si="9"/>
        <v>75.75</v>
      </c>
      <c r="CG6" s="35">
        <f t="shared" si="9"/>
        <v>75.3</v>
      </c>
      <c r="CH6" s="35">
        <f t="shared" si="9"/>
        <v>75.3</v>
      </c>
      <c r="CI6" s="35">
        <f t="shared" si="9"/>
        <v>74.02</v>
      </c>
      <c r="CJ6" s="35">
        <f t="shared" si="9"/>
        <v>73.03</v>
      </c>
      <c r="CK6" s="34" t="str">
        <f>IF(CK7="","",IF(CK7="-","【-】","【"&amp;SUBSTITUTE(TEXT(CK7,"#,##0.00"),"-","△")&amp;"】"))</f>
        <v>【73.03】</v>
      </c>
      <c r="CL6" s="35">
        <f>IF(CL7="",NA(),CL7)</f>
        <v>57.3</v>
      </c>
      <c r="CM6" s="35">
        <f t="shared" ref="CM6:CU6" si="10">IF(CM7="",NA(),CM7)</f>
        <v>55.58</v>
      </c>
      <c r="CN6" s="35">
        <f t="shared" si="10"/>
        <v>53.86</v>
      </c>
      <c r="CO6" s="35">
        <f t="shared" si="10"/>
        <v>55.87</v>
      </c>
      <c r="CP6" s="35">
        <f t="shared" si="10"/>
        <v>62.68</v>
      </c>
      <c r="CQ6" s="35">
        <f t="shared" si="10"/>
        <v>64.12</v>
      </c>
      <c r="CR6" s="35">
        <f t="shared" si="10"/>
        <v>62.69</v>
      </c>
      <c r="CS6" s="35">
        <f t="shared" si="10"/>
        <v>61.82</v>
      </c>
      <c r="CT6" s="35">
        <f t="shared" si="10"/>
        <v>61.66</v>
      </c>
      <c r="CU6" s="35">
        <f t="shared" si="10"/>
        <v>62.19</v>
      </c>
      <c r="CV6" s="34" t="str">
        <f>IF(CV7="","",IF(CV7="-","【-】","【"&amp;SUBSTITUTE(TEXT(CV7,"#,##0.00"),"-","△")&amp;"】"))</f>
        <v>【62.19】</v>
      </c>
      <c r="CW6" s="35">
        <f>IF(CW7="",NA(),CW7)</f>
        <v>99.03</v>
      </c>
      <c r="CX6" s="35">
        <f t="shared" ref="CX6:DF6" si="11">IF(CX7="",NA(),CX7)</f>
        <v>99.51</v>
      </c>
      <c r="CY6" s="35">
        <f t="shared" si="11"/>
        <v>99.28</v>
      </c>
      <c r="CZ6" s="35">
        <f t="shared" si="11"/>
        <v>99.33</v>
      </c>
      <c r="DA6" s="35">
        <f t="shared" si="11"/>
        <v>98.79</v>
      </c>
      <c r="DB6" s="35">
        <f t="shared" si="11"/>
        <v>100.12</v>
      </c>
      <c r="DC6" s="35">
        <f t="shared" si="11"/>
        <v>100.12</v>
      </c>
      <c r="DD6" s="35">
        <f t="shared" si="11"/>
        <v>100.03</v>
      </c>
      <c r="DE6" s="35">
        <f t="shared" si="11"/>
        <v>100.05</v>
      </c>
      <c r="DF6" s="35">
        <f t="shared" si="11"/>
        <v>100.05</v>
      </c>
      <c r="DG6" s="34" t="str">
        <f>IF(DG7="","",IF(DG7="-","【-】","【"&amp;SUBSTITUTE(TEXT(DG7,"#,##0.00"),"-","△")&amp;"】"))</f>
        <v>【100.05】</v>
      </c>
      <c r="DH6" s="35">
        <f>IF(DH7="",NA(),DH7)</f>
        <v>36.479999999999997</v>
      </c>
      <c r="DI6" s="35">
        <f t="shared" ref="DI6:DQ6" si="12">IF(DI7="",NA(),DI7)</f>
        <v>63.17</v>
      </c>
      <c r="DJ6" s="35">
        <f t="shared" si="12"/>
        <v>64.209999999999994</v>
      </c>
      <c r="DK6" s="35">
        <f t="shared" si="12"/>
        <v>65.23</v>
      </c>
      <c r="DL6" s="35">
        <f t="shared" si="12"/>
        <v>66.23</v>
      </c>
      <c r="DM6" s="35">
        <f t="shared" si="12"/>
        <v>39.81</v>
      </c>
      <c r="DN6" s="35">
        <f t="shared" si="12"/>
        <v>51.44</v>
      </c>
      <c r="DO6" s="35">
        <f t="shared" si="12"/>
        <v>52.4</v>
      </c>
      <c r="DP6" s="35">
        <f t="shared" si="12"/>
        <v>53.56</v>
      </c>
      <c r="DQ6" s="35">
        <f t="shared" si="12"/>
        <v>54.73</v>
      </c>
      <c r="DR6" s="34" t="str">
        <f>IF(DR7="","",IF(DR7="-","【-】","【"&amp;SUBSTITUTE(TEXT(DR7,"#,##0.00"),"-","△")&amp;"】"))</f>
        <v>【54.73】</v>
      </c>
      <c r="DS6" s="34">
        <f>IF(DS7="",NA(),DS7)</f>
        <v>0</v>
      </c>
      <c r="DT6" s="34">
        <f t="shared" ref="DT6:EB6" si="13">IF(DT7="",NA(),DT7)</f>
        <v>0</v>
      </c>
      <c r="DU6" s="34">
        <f t="shared" si="13"/>
        <v>0</v>
      </c>
      <c r="DV6" s="34">
        <f t="shared" si="13"/>
        <v>0</v>
      </c>
      <c r="DW6" s="34">
        <f t="shared" si="13"/>
        <v>0</v>
      </c>
      <c r="DX6" s="35">
        <f t="shared" si="13"/>
        <v>13.72</v>
      </c>
      <c r="DY6" s="35">
        <f t="shared" si="13"/>
        <v>16.77</v>
      </c>
      <c r="DZ6" s="35">
        <f t="shared" si="13"/>
        <v>18.05</v>
      </c>
      <c r="EA6" s="35">
        <f t="shared" si="13"/>
        <v>19.440000000000001</v>
      </c>
      <c r="EB6" s="35">
        <f t="shared" si="13"/>
        <v>22.46</v>
      </c>
      <c r="EC6" s="34" t="str">
        <f>IF(EC7="","",IF(EC7="-","【-】","【"&amp;SUBSTITUTE(TEXT(EC7,"#,##0.00"),"-","△")&amp;"】"))</f>
        <v>【22.46】</v>
      </c>
      <c r="ED6" s="34">
        <f>IF(ED7="",NA(),ED7)</f>
        <v>0</v>
      </c>
      <c r="EE6" s="34">
        <f t="shared" ref="EE6:EM6" si="14">IF(EE7="",NA(),EE7)</f>
        <v>0</v>
      </c>
      <c r="EF6" s="34">
        <f t="shared" si="14"/>
        <v>0</v>
      </c>
      <c r="EG6" s="34">
        <f t="shared" si="14"/>
        <v>0</v>
      </c>
      <c r="EH6" s="34">
        <f t="shared" si="14"/>
        <v>0</v>
      </c>
      <c r="EI6" s="35">
        <f t="shared" si="14"/>
        <v>0.25</v>
      </c>
      <c r="EJ6" s="35">
        <f t="shared" si="14"/>
        <v>0.13</v>
      </c>
      <c r="EK6" s="35">
        <f t="shared" si="14"/>
        <v>0.26</v>
      </c>
      <c r="EL6" s="35">
        <f t="shared" si="14"/>
        <v>0.24</v>
      </c>
      <c r="EM6" s="35">
        <f t="shared" si="14"/>
        <v>0.27</v>
      </c>
      <c r="EN6" s="34" t="str">
        <f>IF(EN7="","",IF(EN7="-","【-】","【"&amp;SUBSTITUTE(TEXT(EN7,"#,##0.00"),"-","△")&amp;"】"))</f>
        <v>【0.27】</v>
      </c>
    </row>
    <row r="7" spans="1:144" s="36" customFormat="1" x14ac:dyDescent="0.15">
      <c r="A7" s="28"/>
      <c r="B7" s="37">
        <v>2017</v>
      </c>
      <c r="C7" s="37">
        <v>78727</v>
      </c>
      <c r="D7" s="37">
        <v>46</v>
      </c>
      <c r="E7" s="37">
        <v>1</v>
      </c>
      <c r="F7" s="37">
        <v>0</v>
      </c>
      <c r="G7" s="37">
        <v>2</v>
      </c>
      <c r="H7" s="37" t="s">
        <v>105</v>
      </c>
      <c r="I7" s="37" t="s">
        <v>106</v>
      </c>
      <c r="J7" s="37" t="s">
        <v>107</v>
      </c>
      <c r="K7" s="37" t="s">
        <v>108</v>
      </c>
      <c r="L7" s="37" t="s">
        <v>109</v>
      </c>
      <c r="M7" s="37" t="s">
        <v>110</v>
      </c>
      <c r="N7" s="38" t="s">
        <v>111</v>
      </c>
      <c r="O7" s="38">
        <v>97.66</v>
      </c>
      <c r="P7" s="38">
        <v>93.26</v>
      </c>
      <c r="Q7" s="38">
        <v>0</v>
      </c>
      <c r="R7" s="38" t="s">
        <v>111</v>
      </c>
      <c r="S7" s="38" t="s">
        <v>111</v>
      </c>
      <c r="T7" s="38" t="s">
        <v>111</v>
      </c>
      <c r="U7" s="38">
        <v>150567</v>
      </c>
      <c r="V7" s="38">
        <v>232.85</v>
      </c>
      <c r="W7" s="38">
        <v>646.63</v>
      </c>
      <c r="X7" s="38">
        <v>135.52000000000001</v>
      </c>
      <c r="Y7" s="38">
        <v>132.81</v>
      </c>
      <c r="Z7" s="38">
        <v>125.65</v>
      </c>
      <c r="AA7" s="38">
        <v>120.22</v>
      </c>
      <c r="AB7" s="38">
        <v>133.78</v>
      </c>
      <c r="AC7" s="38">
        <v>113.88</v>
      </c>
      <c r="AD7" s="38">
        <v>113.47</v>
      </c>
      <c r="AE7" s="38">
        <v>113.33</v>
      </c>
      <c r="AF7" s="38">
        <v>114.05</v>
      </c>
      <c r="AG7" s="38">
        <v>114.26</v>
      </c>
      <c r="AH7" s="38">
        <v>114.26</v>
      </c>
      <c r="AI7" s="38">
        <v>0</v>
      </c>
      <c r="AJ7" s="38">
        <v>0</v>
      </c>
      <c r="AK7" s="38">
        <v>0</v>
      </c>
      <c r="AL7" s="38">
        <v>0</v>
      </c>
      <c r="AM7" s="38">
        <v>0</v>
      </c>
      <c r="AN7" s="38">
        <v>21.34</v>
      </c>
      <c r="AO7" s="38">
        <v>16.89</v>
      </c>
      <c r="AP7" s="38">
        <v>17.39</v>
      </c>
      <c r="AQ7" s="38">
        <v>12.65</v>
      </c>
      <c r="AR7" s="38">
        <v>10.58</v>
      </c>
      <c r="AS7" s="38">
        <v>10.58</v>
      </c>
      <c r="AT7" s="38">
        <v>3041.98</v>
      </c>
      <c r="AU7" s="38">
        <v>269.82</v>
      </c>
      <c r="AV7" s="38">
        <v>302.27</v>
      </c>
      <c r="AW7" s="38">
        <v>460.62</v>
      </c>
      <c r="AX7" s="38">
        <v>854.41</v>
      </c>
      <c r="AY7" s="38">
        <v>634.53</v>
      </c>
      <c r="AZ7" s="38">
        <v>200.22</v>
      </c>
      <c r="BA7" s="38">
        <v>212.95</v>
      </c>
      <c r="BB7" s="38">
        <v>224.41</v>
      </c>
      <c r="BC7" s="38">
        <v>243.44</v>
      </c>
      <c r="BD7" s="38">
        <v>243.44</v>
      </c>
      <c r="BE7" s="38">
        <v>149.77000000000001</v>
      </c>
      <c r="BF7" s="38">
        <v>106.76</v>
      </c>
      <c r="BG7" s="38">
        <v>65.56</v>
      </c>
      <c r="BH7" s="38">
        <v>40.33</v>
      </c>
      <c r="BI7" s="38">
        <v>17.559999999999999</v>
      </c>
      <c r="BJ7" s="38">
        <v>368.94</v>
      </c>
      <c r="BK7" s="38">
        <v>351.06</v>
      </c>
      <c r="BL7" s="38">
        <v>333.48</v>
      </c>
      <c r="BM7" s="38">
        <v>320.31</v>
      </c>
      <c r="BN7" s="38">
        <v>303.26</v>
      </c>
      <c r="BO7" s="38">
        <v>303.26</v>
      </c>
      <c r="BP7" s="38">
        <v>133.19999999999999</v>
      </c>
      <c r="BQ7" s="38">
        <v>136.13</v>
      </c>
      <c r="BR7" s="38">
        <v>128.51</v>
      </c>
      <c r="BS7" s="38">
        <v>122.75</v>
      </c>
      <c r="BT7" s="38">
        <v>140.82</v>
      </c>
      <c r="BU7" s="38">
        <v>111.12</v>
      </c>
      <c r="BV7" s="38">
        <v>112.92</v>
      </c>
      <c r="BW7" s="38">
        <v>112.81</v>
      </c>
      <c r="BX7" s="38">
        <v>113.88</v>
      </c>
      <c r="BY7" s="38">
        <v>114.14</v>
      </c>
      <c r="BZ7" s="38">
        <v>114.14</v>
      </c>
      <c r="CA7" s="38">
        <v>87.31</v>
      </c>
      <c r="CB7" s="38">
        <v>87.44</v>
      </c>
      <c r="CC7" s="38">
        <v>95.26</v>
      </c>
      <c r="CD7" s="38">
        <v>85.99</v>
      </c>
      <c r="CE7" s="38">
        <v>67.92</v>
      </c>
      <c r="CF7" s="38">
        <v>75.75</v>
      </c>
      <c r="CG7" s="38">
        <v>75.3</v>
      </c>
      <c r="CH7" s="38">
        <v>75.3</v>
      </c>
      <c r="CI7" s="38">
        <v>74.02</v>
      </c>
      <c r="CJ7" s="38">
        <v>73.03</v>
      </c>
      <c r="CK7" s="38">
        <v>73.03</v>
      </c>
      <c r="CL7" s="38">
        <v>57.3</v>
      </c>
      <c r="CM7" s="38">
        <v>55.58</v>
      </c>
      <c r="CN7" s="38">
        <v>53.86</v>
      </c>
      <c r="CO7" s="38">
        <v>55.87</v>
      </c>
      <c r="CP7" s="38">
        <v>62.68</v>
      </c>
      <c r="CQ7" s="38">
        <v>64.12</v>
      </c>
      <c r="CR7" s="38">
        <v>62.69</v>
      </c>
      <c r="CS7" s="38">
        <v>61.82</v>
      </c>
      <c r="CT7" s="38">
        <v>61.66</v>
      </c>
      <c r="CU7" s="38">
        <v>62.19</v>
      </c>
      <c r="CV7" s="38">
        <v>62.19</v>
      </c>
      <c r="CW7" s="38">
        <v>99.03</v>
      </c>
      <c r="CX7" s="38">
        <v>99.51</v>
      </c>
      <c r="CY7" s="38">
        <v>99.28</v>
      </c>
      <c r="CZ7" s="38">
        <v>99.33</v>
      </c>
      <c r="DA7" s="38">
        <v>98.79</v>
      </c>
      <c r="DB7" s="38">
        <v>100.12</v>
      </c>
      <c r="DC7" s="38">
        <v>100.12</v>
      </c>
      <c r="DD7" s="38">
        <v>100.03</v>
      </c>
      <c r="DE7" s="38">
        <v>100.05</v>
      </c>
      <c r="DF7" s="38">
        <v>100.05</v>
      </c>
      <c r="DG7" s="38">
        <v>100.05</v>
      </c>
      <c r="DH7" s="38">
        <v>36.479999999999997</v>
      </c>
      <c r="DI7" s="38">
        <v>63.17</v>
      </c>
      <c r="DJ7" s="38">
        <v>64.209999999999994</v>
      </c>
      <c r="DK7" s="38">
        <v>65.23</v>
      </c>
      <c r="DL7" s="38">
        <v>66.23</v>
      </c>
      <c r="DM7" s="38">
        <v>39.81</v>
      </c>
      <c r="DN7" s="38">
        <v>51.44</v>
      </c>
      <c r="DO7" s="38">
        <v>52.4</v>
      </c>
      <c r="DP7" s="38">
        <v>53.56</v>
      </c>
      <c r="DQ7" s="38">
        <v>54.73</v>
      </c>
      <c r="DR7" s="38">
        <v>54.73</v>
      </c>
      <c r="DS7" s="38">
        <v>0</v>
      </c>
      <c r="DT7" s="38">
        <v>0</v>
      </c>
      <c r="DU7" s="38">
        <v>0</v>
      </c>
      <c r="DV7" s="38">
        <v>0</v>
      </c>
      <c r="DW7" s="38">
        <v>0</v>
      </c>
      <c r="DX7" s="38">
        <v>13.72</v>
      </c>
      <c r="DY7" s="38">
        <v>16.77</v>
      </c>
      <c r="DZ7" s="38">
        <v>18.05</v>
      </c>
      <c r="EA7" s="38">
        <v>19.440000000000001</v>
      </c>
      <c r="EB7" s="38">
        <v>22.46</v>
      </c>
      <c r="EC7" s="38">
        <v>22.46</v>
      </c>
      <c r="ED7" s="38">
        <v>0</v>
      </c>
      <c r="EE7" s="38">
        <v>0</v>
      </c>
      <c r="EF7" s="38">
        <v>0</v>
      </c>
      <c r="EG7" s="38">
        <v>0</v>
      </c>
      <c r="EH7" s="38">
        <v>0</v>
      </c>
      <c r="EI7" s="38">
        <v>0.25</v>
      </c>
      <c r="EJ7" s="38">
        <v>0.13</v>
      </c>
      <c r="EK7" s="38">
        <v>0.26</v>
      </c>
      <c r="EL7" s="38">
        <v>0.24</v>
      </c>
      <c r="EM7" s="38">
        <v>0.27</v>
      </c>
      <c r="EN7" s="38">
        <v>0.27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 x14ac:dyDescent="0.15">
      <c r="A9" s="41"/>
      <c r="B9" s="41" t="s">
        <v>112</v>
      </c>
      <c r="C9" s="41" t="s">
        <v>113</v>
      </c>
      <c r="D9" s="41" t="s">
        <v>114</v>
      </c>
      <c r="E9" s="41" t="s">
        <v>115</v>
      </c>
      <c r="F9" s="41" t="s">
        <v>116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安藤　貴之</cp:lastModifiedBy>
  <dcterms:modified xsi:type="dcterms:W3CDTF">2019-01-29T23:23:29Z</dcterms:modified>
</cp:coreProperties>
</file>