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JIEg2bedcDXr4KmuNH2TF7jqEBRkoxbBhd3zMiMQm3bekOgnMWBBsHJxmKbZxh+PmLOlJ2Di9fyi082WoebHg==" workbookSaltValue="dH3ajxccy2iB+PepdiIXO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<sst xmlns="http://schemas.openxmlformats.org/spreadsheetml/2006/main" count="232" uniqueCount="120">
  <si>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</si>
  <si>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</si>
  <si>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</si>
  <si>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</si>
  <si>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</si>
  <si>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</si>
  <si>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</si>
  <si>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</si>
  <si>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</si>
  <si>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</si>
  <si>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</si>
  <si>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</si>
  <si>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</si>
  <si>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</si>
  <si>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</si>
  <si>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</si>
  <si>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</si>
  <si>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</si>
  <si>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</si>
  <si>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</si>
  <si>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</si>
  <si>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</si>
  <si>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</si>
  <si>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</si>
  <si>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</si>
  <si>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</si>
  <si>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</si>
  <si>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</si>
  <si>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</si>
  <si>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</si>
  <si>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</si>
  <si>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</si>
  <si>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</si>
  <si>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</si>
  <si>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</si>
  <si>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</si>
  <si>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</si>
  <si>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</si>
  <si>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</si>
  <si>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</si>
  <si>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</si>
  <si>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</si>
  <si>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</si>
  <si>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</si>
  <si>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</si>
  <si>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</si>
  <si>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</si>
  <si>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</si>
  <si>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</si>
  <si>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</si>
  <si>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</si>
  <si>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</si>
  <si>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</si>
  <si>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</si>
  <si>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</si>
  <si>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</si>
  <si>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</si>
  <si>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</si>
  <si>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</si>
  <si>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</si>
  <si>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</si>
  <si>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</si>
  <si>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</si>
  <si>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</si>
  <si>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</si>
  <si>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</si>
  <si>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</si>
  <si>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</si>
  <si>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</si>
  <si>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</si>
  <si>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</si>
  <si>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</si>
  <si>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</si>
  <si>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</si>
  <si>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</si>
  <si>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</si>
  <si>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</si>
  <si>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</si>
  <si>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</si>
  <si>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</si>
  <si>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</si>
  <si>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</si>
  <si>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</si>
  <si>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</si>
  <si>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</si>
  <si>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</si>
  <si>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</si>
  <si>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</si>
  <si>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</si>
  <si>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</si>
  <si>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</si>
  <si>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</si>
  <si>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</si>
  <si>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</si>
  <si>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</si>
  <si>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</si>
  <si>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</si>
  <si>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</si>
  <si>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</si>
  <si>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</si>
  <si>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</si>
  <si>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</si>
  <si>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</si>
  <si>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</si>
  <si>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</si>
  <si>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</si>
  <si>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</si>
  <si>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</si>
  <si>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</si>
  <si>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</si>
  <si>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</si>
  <si>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</si>
  <si>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</si>
  <si>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</si>
  <si>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</si>
  <si>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</si>
  <si>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</si>
  <si>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②管路経年化率は高くＨ29で37.15％と平均値より23.57ポイント上回っている。③4系統の水源からなる小規模な施設を数多く有しており、供用開始から50年が経過している。老朽化した配水池等の更新を順次実施しており、今後も計画的に行っていかなければならない。</t>
    <rPh sb="1" eb="3">
      <t>カンロ</t>
    </rPh>
    <rPh sb="3" eb="6">
      <t>ケイネンカ</t>
    </rPh>
    <rPh sb="6" eb="7">
      <t>リツ</t>
    </rPh>
    <rPh sb="8" eb="9">
      <t>タカ</t>
    </rPh>
    <rPh sb="21" eb="24">
      <t>ヘイキンチ</t>
    </rPh>
    <rPh sb="35" eb="37">
      <t>ウワマワ</t>
    </rPh>
    <rPh sb="44" eb="46">
      <t>ケイトウ</t>
    </rPh>
    <rPh sb="47" eb="49">
      <t>スイゲン</t>
    </rPh>
    <rPh sb="53" eb="56">
      <t>ショウキボ</t>
    </rPh>
    <rPh sb="57" eb="59">
      <t>シセツ</t>
    </rPh>
    <rPh sb="60" eb="62">
      <t>カズオオ</t>
    </rPh>
    <rPh sb="63" eb="64">
      <t>ユウ</t>
    </rPh>
    <rPh sb="69" eb="71">
      <t>キョウヨウ</t>
    </rPh>
    <rPh sb="71" eb="73">
      <t>カイシ</t>
    </rPh>
    <rPh sb="77" eb="78">
      <t>ネン</t>
    </rPh>
    <rPh sb="79" eb="81">
      <t>ケイカ</t>
    </rPh>
    <rPh sb="86" eb="89">
      <t>ロウキュウカ</t>
    </rPh>
    <rPh sb="91" eb="94">
      <t>ハイスイチ</t>
    </rPh>
    <rPh sb="94" eb="95">
      <t>ナド</t>
    </rPh>
    <rPh sb="96" eb="98">
      <t>コウシン</t>
    </rPh>
    <rPh sb="99" eb="101">
      <t>ジュンジ</t>
    </rPh>
    <rPh sb="101" eb="103">
      <t>ジッシ</t>
    </rPh>
    <rPh sb="108" eb="110">
      <t>コンゴ</t>
    </rPh>
    <rPh sb="111" eb="114">
      <t>ケイカクテキ</t>
    </rPh>
    <rPh sb="115" eb="116">
      <t>オコナ</t>
    </rPh>
    <phoneticPr fontId="4"/>
  </si>
  <si>
    <t>①経常収支比率は100％以上で推移しており、Ｈ29は108.03％であるが、一般会計からの補助金により黒字になっている状況であり、水道料金で費用を賄えてはおらず健全な経営とは言い難い。⑤料金回収率は50％以下で推移し、Ｈ29は49.57％と類似団体平均値の87.51％と比較すると37.94ポイント下回っている。③流動比率は100％を上回っているが、前述のとおり流動資産のうち給水収益で得た割合は低く、適切な料金収入の確保が求められる。④企業債残高対給水収益比率は平均542.30％を467.58ポイント上回りＨ29は1,009.88％である。浄水場整備の資金としてＨ24に3億円弱を借り入れたため増加し、その後は借入額抑制により僅かではあるが減少傾向にある。⑥Ｈ29の給水原価は除却費等の減により前年度と比較すると27.43ポイント減少し304.07円となったが、広範な管路と多数の小規模施設の維持管理に多額の費用がかかる状況にある。⑦施設利用率は平均値の50.24％を16.93ポイント上回ったが、Ｈ28より16.93ポイント低下している。⑧Ｈ29の有収率は漏水修繕により前年度より3.62ポイント改善しており、平均値より2.07ポイント上回っている。</t>
    <rPh sb="1" eb="3">
      <t>ケイジョウ</t>
    </rPh>
    <rPh sb="3" eb="5">
      <t>シュウシ</t>
    </rPh>
    <rPh sb="5" eb="7">
      <t>ヒリツ</t>
    </rPh>
    <rPh sb="12" eb="14">
      <t>イジョウ</t>
    </rPh>
    <rPh sb="15" eb="17">
      <t>スイイ</t>
    </rPh>
    <rPh sb="38" eb="40">
      <t>イッパン</t>
    </rPh>
    <rPh sb="40" eb="42">
      <t>カイケイ</t>
    </rPh>
    <rPh sb="45" eb="48">
      <t>ホジョキン</t>
    </rPh>
    <rPh sb="51" eb="53">
      <t>クロジ</t>
    </rPh>
    <rPh sb="59" eb="61">
      <t>ジョウキョウ</t>
    </rPh>
    <rPh sb="65" eb="67">
      <t>スイドウ</t>
    </rPh>
    <rPh sb="67" eb="69">
      <t>リョウキン</t>
    </rPh>
    <rPh sb="70" eb="72">
      <t>ヒヨウ</t>
    </rPh>
    <rPh sb="73" eb="74">
      <t>マカナ</t>
    </rPh>
    <rPh sb="80" eb="82">
      <t>ケンゼン</t>
    </rPh>
    <rPh sb="83" eb="85">
      <t>ケイエイ</t>
    </rPh>
    <rPh sb="87" eb="88">
      <t>イ</t>
    </rPh>
    <rPh sb="89" eb="90">
      <t>ガタ</t>
    </rPh>
    <rPh sb="157" eb="159">
      <t>リュウドウ</t>
    </rPh>
    <rPh sb="159" eb="161">
      <t>ヒリツ</t>
    </rPh>
    <rPh sb="167" eb="169">
      <t>ウワマワ</t>
    </rPh>
    <rPh sb="175" eb="177">
      <t>ゼンジュツ</t>
    </rPh>
    <rPh sb="181" eb="183">
      <t>リュウドウ</t>
    </rPh>
    <rPh sb="183" eb="185">
      <t>シサン</t>
    </rPh>
    <rPh sb="188" eb="190">
      <t>キュウスイ</t>
    </rPh>
    <rPh sb="190" eb="192">
      <t>シュウエキ</t>
    </rPh>
    <rPh sb="193" eb="194">
      <t>エ</t>
    </rPh>
    <rPh sb="195" eb="197">
      <t>ワリアイ</t>
    </rPh>
    <rPh sb="198" eb="199">
      <t>ヒク</t>
    </rPh>
    <rPh sb="201" eb="203">
      <t>テキセツ</t>
    </rPh>
    <rPh sb="204" eb="206">
      <t>リョウキン</t>
    </rPh>
    <rPh sb="206" eb="208">
      <t>シュウニュウ</t>
    </rPh>
    <rPh sb="209" eb="211">
      <t>カクホ</t>
    </rPh>
    <rPh sb="212" eb="213">
      <t>モト</t>
    </rPh>
    <rPh sb="219" eb="221">
      <t>キギョウ</t>
    </rPh>
    <rPh sb="221" eb="222">
      <t>サイ</t>
    </rPh>
    <rPh sb="222" eb="224">
      <t>ザンダカ</t>
    </rPh>
    <rPh sb="224" eb="225">
      <t>タイ</t>
    </rPh>
    <rPh sb="225" eb="227">
      <t>キュウスイ</t>
    </rPh>
    <rPh sb="227" eb="229">
      <t>シュウエキ</t>
    </rPh>
    <rPh sb="229" eb="231">
      <t>ヒリツ</t>
    </rPh>
    <rPh sb="232" eb="234">
      <t>ヘイキン</t>
    </rPh>
    <rPh sb="252" eb="254">
      <t>ウワマワ</t>
    </rPh>
    <rPh sb="272" eb="275">
      <t>ジョウスイジョウ</t>
    </rPh>
    <rPh sb="275" eb="277">
      <t>セイビ</t>
    </rPh>
    <rPh sb="278" eb="280">
      <t>シキン</t>
    </rPh>
    <rPh sb="288" eb="290">
      <t>オクエン</t>
    </rPh>
    <rPh sb="290" eb="291">
      <t>ジャク</t>
    </rPh>
    <rPh sb="292" eb="293">
      <t>カ</t>
    </rPh>
    <rPh sb="294" eb="295">
      <t>イ</t>
    </rPh>
    <rPh sb="299" eb="301">
      <t>ゾウカ</t>
    </rPh>
    <rPh sb="305" eb="306">
      <t>ゴ</t>
    </rPh>
    <rPh sb="307" eb="309">
      <t>カリイレ</t>
    </rPh>
    <rPh sb="309" eb="310">
      <t>ガク</t>
    </rPh>
    <rPh sb="310" eb="312">
      <t>ヨクセイ</t>
    </rPh>
    <rPh sb="315" eb="316">
      <t>ワズ</t>
    </rPh>
    <rPh sb="322" eb="324">
      <t>ゲンショウ</t>
    </rPh>
    <rPh sb="324" eb="326">
      <t>ケイコウ</t>
    </rPh>
    <rPh sb="335" eb="337">
      <t>キュウスイ</t>
    </rPh>
    <rPh sb="337" eb="339">
      <t>ゲンカ</t>
    </rPh>
    <rPh sb="340" eb="342">
      <t>ジョキャク</t>
    </rPh>
    <rPh sb="342" eb="343">
      <t>ヒ</t>
    </rPh>
    <rPh sb="343" eb="344">
      <t>ナド</t>
    </rPh>
    <rPh sb="345" eb="346">
      <t>ゲン</t>
    </rPh>
    <rPh sb="349" eb="352">
      <t>ゼンネンド</t>
    </rPh>
    <rPh sb="353" eb="355">
      <t>ヒカク</t>
    </rPh>
    <rPh sb="367" eb="369">
      <t>ゲンショウ</t>
    </rPh>
    <rPh sb="376" eb="377">
      <t>エン</t>
    </rPh>
    <rPh sb="383" eb="385">
      <t>コウハン</t>
    </rPh>
    <rPh sb="386" eb="388">
      <t>カンロ</t>
    </rPh>
    <rPh sb="389" eb="391">
      <t>タスウ</t>
    </rPh>
    <rPh sb="392" eb="395">
      <t>ショウキボ</t>
    </rPh>
    <rPh sb="395" eb="397">
      <t>シセツ</t>
    </rPh>
    <rPh sb="398" eb="400">
      <t>イジ</t>
    </rPh>
    <rPh sb="412" eb="414">
      <t>ジョウキョウ</t>
    </rPh>
    <rPh sb="419" eb="421">
      <t>シセツ</t>
    </rPh>
    <rPh sb="421" eb="424">
      <t>リヨウリツ</t>
    </rPh>
    <rPh sb="425" eb="428">
      <t>ヘイキンチ</t>
    </rPh>
    <rPh sb="445" eb="447">
      <t>ウワマワ</t>
    </rPh>
    <rPh sb="465" eb="467">
      <t>テイカ</t>
    </rPh>
    <rPh sb="477" eb="479">
      <t>ユウシュウ</t>
    </rPh>
    <rPh sb="479" eb="480">
      <t>リツ</t>
    </rPh>
    <rPh sb="481" eb="483">
      <t>ロウスイ</t>
    </rPh>
    <rPh sb="483" eb="485">
      <t>シュウゼン</t>
    </rPh>
    <rPh sb="488" eb="491">
      <t>ゼンネンド</t>
    </rPh>
    <rPh sb="501" eb="503">
      <t>カイゼン</t>
    </rPh>
    <rPh sb="508" eb="511">
      <t>ヘイキンチ</t>
    </rPh>
    <rPh sb="521" eb="523">
      <t>ウワマワ</t>
    </rPh>
    <phoneticPr fontId="4"/>
  </si>
  <si>
    <t>高コスト・低料金に起因する不採算構造にあり、給水原価が供給単価の約半分という現状から料金の見直しを行い、適正な料金設定への改善が必要な状況にある。漏水個所の修繕を行った結果、有収率が改善したが、類似団体平均値には達していない。老朽管路の計画的な更新を行い、有収率の向上を図ることで経営の安定化につなげていく。給水人口が減少していく中で、事業を継続するためには、施設・管路を効率的に維持管理し、計画的な更新を進めていく必要がある。</t>
    <rPh sb="0" eb="1">
      <t>コウ</t>
    </rPh>
    <rPh sb="5" eb="8">
      <t>テイリョウキン</t>
    </rPh>
    <rPh sb="9" eb="11">
      <t>キイン</t>
    </rPh>
    <rPh sb="13" eb="16">
      <t>フサイサン</t>
    </rPh>
    <rPh sb="16" eb="18">
      <t>コウゾウ</t>
    </rPh>
    <rPh sb="22" eb="24">
      <t>キュウスイ</t>
    </rPh>
    <rPh sb="24" eb="26">
      <t>ゲンカ</t>
    </rPh>
    <rPh sb="27" eb="29">
      <t>キョウキュウ</t>
    </rPh>
    <rPh sb="29" eb="31">
      <t>タンカ</t>
    </rPh>
    <rPh sb="32" eb="33">
      <t>ヤク</t>
    </rPh>
    <rPh sb="33" eb="35">
      <t>ハンブン</t>
    </rPh>
    <rPh sb="38" eb="40">
      <t>ゲンジョウ</t>
    </rPh>
    <rPh sb="42" eb="44">
      <t>リョウキン</t>
    </rPh>
    <rPh sb="45" eb="47">
      <t>ミナオ</t>
    </rPh>
    <rPh sb="49" eb="50">
      <t>オコナ</t>
    </rPh>
    <rPh sb="52" eb="54">
      <t>テキセイ</t>
    </rPh>
    <rPh sb="55" eb="57">
      <t>リョウキン</t>
    </rPh>
    <rPh sb="57" eb="59">
      <t>セッテイ</t>
    </rPh>
    <rPh sb="61" eb="63">
      <t>カイゼン</t>
    </rPh>
    <rPh sb="64" eb="66">
      <t>ヒツヨウ</t>
    </rPh>
    <rPh sb="67" eb="69">
      <t>ジョウキョウ</t>
    </rPh>
    <rPh sb="73" eb="75">
      <t>ロウスイ</t>
    </rPh>
    <rPh sb="75" eb="77">
      <t>カショ</t>
    </rPh>
    <rPh sb="78" eb="80">
      <t>シュウゼン</t>
    </rPh>
    <rPh sb="81" eb="82">
      <t>オコナ</t>
    </rPh>
    <rPh sb="84" eb="86">
      <t>ケッカ</t>
    </rPh>
    <rPh sb="87" eb="89">
      <t>ユウシュウ</t>
    </rPh>
    <rPh sb="89" eb="90">
      <t>リツ</t>
    </rPh>
    <rPh sb="91" eb="93">
      <t>カイゼン</t>
    </rPh>
    <rPh sb="97" eb="99">
      <t>ルイジ</t>
    </rPh>
    <rPh sb="99" eb="101">
      <t>ダンタイ</t>
    </rPh>
    <rPh sb="101" eb="104">
      <t>ヘイキンチ</t>
    </rPh>
    <rPh sb="106" eb="107">
      <t>タッ</t>
    </rPh>
    <rPh sb="113" eb="115">
      <t>ロウキュウ</t>
    </rPh>
    <rPh sb="115" eb="117">
      <t>カンロ</t>
    </rPh>
    <rPh sb="118" eb="121">
      <t>ケイカクテキ</t>
    </rPh>
    <rPh sb="122" eb="124">
      <t>コウシン</t>
    </rPh>
    <rPh sb="125" eb="126">
      <t>オコナ</t>
    </rPh>
    <rPh sb="128" eb="130">
      <t>ユウシュウ</t>
    </rPh>
    <rPh sb="130" eb="131">
      <t>リツ</t>
    </rPh>
    <rPh sb="132" eb="134">
      <t>コウジョウ</t>
    </rPh>
    <rPh sb="135" eb="136">
      <t>ハカ</t>
    </rPh>
    <rPh sb="140" eb="142">
      <t>ケイエイ</t>
    </rPh>
    <rPh sb="143" eb="146">
      <t>アンテイカ</t>
    </rPh>
    <rPh sb="154" eb="156">
      <t>キュウスイ</t>
    </rPh>
    <rPh sb="156" eb="158">
      <t>ジンコウ</t>
    </rPh>
    <rPh sb="159" eb="161">
      <t>ゲンショウ</t>
    </rPh>
    <rPh sb="165" eb="166">
      <t>ナカ</t>
    </rPh>
    <rPh sb="168" eb="170">
      <t>ジギョウ</t>
    </rPh>
    <rPh sb="171" eb="173">
      <t>ケイゾク</t>
    </rPh>
    <rPh sb="180" eb="182">
      <t>シセツ</t>
    </rPh>
    <rPh sb="183" eb="185">
      <t>カンロ</t>
    </rPh>
    <rPh sb="186" eb="189">
      <t>コウリツテキ</t>
    </rPh>
    <rPh sb="190" eb="192">
      <t>イジ</t>
    </rPh>
    <rPh sb="192" eb="194">
      <t>カンリ</t>
    </rPh>
    <rPh sb="196" eb="199">
      <t>ケイカクテキ</t>
    </rPh>
    <rPh sb="200" eb="202">
      <t>コウシン</t>
    </rPh>
    <rPh sb="203" eb="204">
      <t>スス</t>
    </rPh>
    <rPh sb="208" eb="2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</si>
</sst>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quot;-&quot;">
                  <c:v>0.11</c:v>
                </c:pt>
                <c:pt idx="4">
                  <c:v>0</c:v>
                </c:pt>
              </c:numCache>
            </c:numRef>
          </c:val>
          <c:extLst xmlns:c16r2="http://schemas.microsoft.com/office/drawing/2015/06/chart">
            <c:ext xmlns:c16="http://schemas.microsoft.com/office/drawing/2014/chart" uri="{C3380CC4-5D6E-409C-BE32-E72D297353CC}">
              <c16:uniqueId val="{00000000-5581-4943-9198-9F549B60A041}"/>
            </c:ext>
          </c:extLst>
        </c:ser>
        <c:dLbls>
          <c:showLegendKey val="0"/>
          <c:showVal val="0"/>
          <c:showCatName val="0"/>
          <c:showSerName val="0"/>
          <c:showPercent val="0"/>
          <c:showBubbleSize val="0"/>
        </c:dLbls>
        <c:gapWidth val="150"/>
        <c:axId val="49884544"/>
        <c:axId val="498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5581-4943-9198-9F549B60A041}"/>
            </c:ext>
          </c:extLst>
        </c:ser>
        <c:dLbls>
          <c:showLegendKey val="0"/>
          <c:showVal val="0"/>
          <c:showCatName val="0"/>
          <c:showSerName val="0"/>
          <c:showPercent val="0"/>
          <c:showBubbleSize val="0"/>
        </c:dLbls>
        <c:marker val="1"/>
        <c:smooth val="0"/>
        <c:axId val="49884544"/>
        <c:axId val="49899008"/>
      </c:lineChart>
      <c:dateAx>
        <c:axId val="49884544"/>
        <c:scaling>
          <c:orientation val="minMax"/>
        </c:scaling>
        <c:delete val="1"/>
        <c:axPos val="b"/>
        <c:numFmt formatCode="ge" sourceLinked="1"/>
        <c:majorTickMark val="none"/>
        <c:minorTickMark val="none"/>
        <c:tickLblPos val="none"/>
        <c:crossAx val="49899008"/>
        <c:crosses val="autoZero"/>
        <c:auto val="1"/>
        <c:lblOffset val="100"/>
        <c:baseTimeUnit val="years"/>
      </c:dateAx>
      <c:valAx>
        <c:axId val="498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70.790000000000006</c:v>
                </c:pt>
                <c:pt idx="1">
                  <c:v>73.41</c:v>
                </c:pt>
                <c:pt idx="2">
                  <c:v>73.98</c:v>
                </c:pt>
                <c:pt idx="3">
                  <c:v>70.400000000000006</c:v>
                </c:pt>
                <c:pt idx="4">
                  <c:v>67.17</c:v>
                </c:pt>
              </c:numCache>
            </c:numRef>
          </c:val>
          <c:extLst xmlns:c16r2="http://schemas.microsoft.com/office/drawing/2015/06/chart">
            <c:ext xmlns:c16="http://schemas.microsoft.com/office/drawing/2014/chart" uri="{C3380CC4-5D6E-409C-BE32-E72D297353CC}">
              <c16:uniqueId val="{00000000-8571-4374-A5C8-7794F5E19114}"/>
            </c:ext>
          </c:extLst>
        </c:ser>
        <c:dLbls>
          <c:showLegendKey val="0"/>
          <c:showVal val="0"/>
          <c:showCatName val="0"/>
          <c:showSerName val="0"/>
          <c:showPercent val="0"/>
          <c:showBubbleSize val="0"/>
        </c:dLbls>
        <c:gapWidth val="150"/>
        <c:axId val="50859392"/>
        <c:axId val="5086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8571-4374-A5C8-7794F5E19114}"/>
            </c:ext>
          </c:extLst>
        </c:ser>
        <c:dLbls>
          <c:showLegendKey val="0"/>
          <c:showVal val="0"/>
          <c:showCatName val="0"/>
          <c:showSerName val="0"/>
          <c:showPercent val="0"/>
          <c:showBubbleSize val="0"/>
        </c:dLbls>
        <c:marker val="1"/>
        <c:smooth val="0"/>
        <c:axId val="50859392"/>
        <c:axId val="50861568"/>
      </c:lineChart>
      <c:dateAx>
        <c:axId val="50859392"/>
        <c:scaling>
          <c:orientation val="minMax"/>
        </c:scaling>
        <c:delete val="1"/>
        <c:axPos val="b"/>
        <c:numFmt formatCode="ge" sourceLinked="1"/>
        <c:majorTickMark val="none"/>
        <c:minorTickMark val="none"/>
        <c:tickLblPos val="none"/>
        <c:crossAx val="50861568"/>
        <c:crosses val="autoZero"/>
        <c:auto val="1"/>
        <c:lblOffset val="100"/>
        <c:baseTimeUnit val="years"/>
      </c:dateAx>
      <c:valAx>
        <c:axId val="508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76.66</c:v>
                </c:pt>
                <c:pt idx="1">
                  <c:v>72.08</c:v>
                </c:pt>
                <c:pt idx="2">
                  <c:v>72.09</c:v>
                </c:pt>
                <c:pt idx="3">
                  <c:v>77.099999999999994</c:v>
                </c:pt>
                <c:pt idx="4">
                  <c:v>80.72</c:v>
                </c:pt>
              </c:numCache>
            </c:numRef>
          </c:val>
          <c:extLst xmlns:c16r2="http://schemas.microsoft.com/office/drawing/2015/06/chart">
            <c:ext xmlns:c16="http://schemas.microsoft.com/office/drawing/2014/chart" uri="{C3380CC4-5D6E-409C-BE32-E72D297353CC}">
              <c16:uniqueId val="{00000000-E22D-4B9E-B1DE-820AB6C2478C}"/>
            </c:ext>
          </c:extLst>
        </c:ser>
        <c:dLbls>
          <c:showLegendKey val="0"/>
          <c:showVal val="0"/>
          <c:showCatName val="0"/>
          <c:showSerName val="0"/>
          <c:showPercent val="0"/>
          <c:showBubbleSize val="0"/>
        </c:dLbls>
        <c:gapWidth val="150"/>
        <c:axId val="50913280"/>
        <c:axId val="5091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E22D-4B9E-B1DE-820AB6C2478C}"/>
            </c:ext>
          </c:extLst>
        </c:ser>
        <c:dLbls>
          <c:showLegendKey val="0"/>
          <c:showVal val="0"/>
          <c:showCatName val="0"/>
          <c:showSerName val="0"/>
          <c:showPercent val="0"/>
          <c:showBubbleSize val="0"/>
        </c:dLbls>
        <c:marker val="1"/>
        <c:smooth val="0"/>
        <c:axId val="50913280"/>
        <c:axId val="50915200"/>
      </c:lineChart>
      <c:dateAx>
        <c:axId val="50913280"/>
        <c:scaling>
          <c:orientation val="minMax"/>
        </c:scaling>
        <c:delete val="1"/>
        <c:axPos val="b"/>
        <c:numFmt formatCode="ge" sourceLinked="1"/>
        <c:majorTickMark val="none"/>
        <c:minorTickMark val="none"/>
        <c:tickLblPos val="none"/>
        <c:crossAx val="50915200"/>
        <c:crosses val="autoZero"/>
        <c:auto val="1"/>
        <c:lblOffset val="100"/>
        <c:baseTimeUnit val="years"/>
      </c:dateAx>
      <c:valAx>
        <c:axId val="509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105.49</c:v>
                </c:pt>
                <c:pt idx="1">
                  <c:v>125.1</c:v>
                </c:pt>
                <c:pt idx="2">
                  <c:v>114.72</c:v>
                </c:pt>
                <c:pt idx="3">
                  <c:v>104.64</c:v>
                </c:pt>
                <c:pt idx="4">
                  <c:v>108.03</c:v>
                </c:pt>
              </c:numCache>
            </c:numRef>
          </c:val>
          <c:extLst xmlns:c16r2="http://schemas.microsoft.com/office/drawing/2015/06/chart">
            <c:ext xmlns:c16="http://schemas.microsoft.com/office/drawing/2014/chart" uri="{C3380CC4-5D6E-409C-BE32-E72D297353CC}">
              <c16:uniqueId val="{00000000-1210-459B-A87C-E755AB58BBEF}"/>
            </c:ext>
          </c:extLst>
        </c:ser>
        <c:dLbls>
          <c:showLegendKey val="0"/>
          <c:showVal val="0"/>
          <c:showCatName val="0"/>
          <c:showSerName val="0"/>
          <c:showPercent val="0"/>
          <c:showBubbleSize val="0"/>
        </c:dLbls>
        <c:gapWidth val="150"/>
        <c:axId val="50536448"/>
        <c:axId val="505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1210-459B-A87C-E755AB58BBEF}"/>
            </c:ext>
          </c:extLst>
        </c:ser>
        <c:dLbls>
          <c:showLegendKey val="0"/>
          <c:showVal val="0"/>
          <c:showCatName val="0"/>
          <c:showSerName val="0"/>
          <c:showPercent val="0"/>
          <c:showBubbleSize val="0"/>
        </c:dLbls>
        <c:marker val="1"/>
        <c:smooth val="0"/>
        <c:axId val="50536448"/>
        <c:axId val="50538368"/>
      </c:lineChart>
      <c:dateAx>
        <c:axId val="50536448"/>
        <c:scaling>
          <c:orientation val="minMax"/>
        </c:scaling>
        <c:delete val="1"/>
        <c:axPos val="b"/>
        <c:numFmt formatCode="ge" sourceLinked="1"/>
        <c:majorTickMark val="none"/>
        <c:minorTickMark val="none"/>
        <c:tickLblPos val="none"/>
        <c:crossAx val="50538368"/>
        <c:crosses val="autoZero"/>
        <c:auto val="1"/>
        <c:lblOffset val="100"/>
        <c:baseTimeUnit val="years"/>
      </c:dateAx>
      <c:valAx>
        <c:axId val="5053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5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10.94</c:v>
                </c:pt>
                <c:pt idx="1">
                  <c:v>14.31</c:v>
                </c:pt>
                <c:pt idx="2">
                  <c:v>17.899999999999999</c:v>
                </c:pt>
                <c:pt idx="3">
                  <c:v>21.34</c:v>
                </c:pt>
                <c:pt idx="4">
                  <c:v>25.06</c:v>
                </c:pt>
              </c:numCache>
            </c:numRef>
          </c:val>
          <c:extLst xmlns:c16r2="http://schemas.microsoft.com/office/drawing/2015/06/chart">
            <c:ext xmlns:c16="http://schemas.microsoft.com/office/drawing/2014/chart" uri="{C3380CC4-5D6E-409C-BE32-E72D297353CC}">
              <c16:uniqueId val="{00000000-5D30-4702-AC6B-A318E2541186}"/>
            </c:ext>
          </c:extLst>
        </c:ser>
        <c:dLbls>
          <c:showLegendKey val="0"/>
          <c:showVal val="0"/>
          <c:showCatName val="0"/>
          <c:showSerName val="0"/>
          <c:showPercent val="0"/>
          <c:showBubbleSize val="0"/>
        </c:dLbls>
        <c:gapWidth val="150"/>
        <c:axId val="50577792"/>
        <c:axId val="5057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5D30-4702-AC6B-A318E2541186}"/>
            </c:ext>
          </c:extLst>
        </c:ser>
        <c:dLbls>
          <c:showLegendKey val="0"/>
          <c:showVal val="0"/>
          <c:showCatName val="0"/>
          <c:showSerName val="0"/>
          <c:showPercent val="0"/>
          <c:showBubbleSize val="0"/>
        </c:dLbls>
        <c:marker val="1"/>
        <c:smooth val="0"/>
        <c:axId val="50577792"/>
        <c:axId val="50579712"/>
      </c:lineChart>
      <c:dateAx>
        <c:axId val="50577792"/>
        <c:scaling>
          <c:orientation val="minMax"/>
        </c:scaling>
        <c:delete val="1"/>
        <c:axPos val="b"/>
        <c:numFmt formatCode="ge" sourceLinked="1"/>
        <c:majorTickMark val="none"/>
        <c:minorTickMark val="none"/>
        <c:tickLblPos val="none"/>
        <c:crossAx val="50579712"/>
        <c:crosses val="autoZero"/>
        <c:auto val="1"/>
        <c:lblOffset val="100"/>
        <c:baseTimeUnit val="years"/>
      </c:dateAx>
      <c:valAx>
        <c:axId val="505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31.79</c:v>
                </c:pt>
                <c:pt idx="1">
                  <c:v>33.35</c:v>
                </c:pt>
                <c:pt idx="2">
                  <c:v>37.380000000000003</c:v>
                </c:pt>
                <c:pt idx="3">
                  <c:v>37.14</c:v>
                </c:pt>
                <c:pt idx="4">
                  <c:v>37.15</c:v>
                </c:pt>
              </c:numCache>
            </c:numRef>
          </c:val>
          <c:extLst xmlns:c16r2="http://schemas.microsoft.com/office/drawing/2015/06/chart">
            <c:ext xmlns:c16="http://schemas.microsoft.com/office/drawing/2014/chart" uri="{C3380CC4-5D6E-409C-BE32-E72D297353CC}">
              <c16:uniqueId val="{00000000-C781-44CD-B0BA-378F961C47A9}"/>
            </c:ext>
          </c:extLst>
        </c:ser>
        <c:dLbls>
          <c:showLegendKey val="0"/>
          <c:showVal val="0"/>
          <c:showCatName val="0"/>
          <c:showSerName val="0"/>
          <c:showPercent val="0"/>
          <c:showBubbleSize val="0"/>
        </c:dLbls>
        <c:gapWidth val="150"/>
        <c:axId val="50952448"/>
        <c:axId val="5096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C781-44CD-B0BA-378F961C47A9}"/>
            </c:ext>
          </c:extLst>
        </c:ser>
        <c:dLbls>
          <c:showLegendKey val="0"/>
          <c:showVal val="0"/>
          <c:showCatName val="0"/>
          <c:showSerName val="0"/>
          <c:showPercent val="0"/>
          <c:showBubbleSize val="0"/>
        </c:dLbls>
        <c:marker val="1"/>
        <c:smooth val="0"/>
        <c:axId val="50952448"/>
        <c:axId val="50962816"/>
      </c:lineChart>
      <c:dateAx>
        <c:axId val="50952448"/>
        <c:scaling>
          <c:orientation val="minMax"/>
        </c:scaling>
        <c:delete val="1"/>
        <c:axPos val="b"/>
        <c:numFmt formatCode="ge" sourceLinked="1"/>
        <c:majorTickMark val="none"/>
        <c:minorTickMark val="none"/>
        <c:tickLblPos val="none"/>
        <c:crossAx val="50962816"/>
        <c:crosses val="autoZero"/>
        <c:auto val="1"/>
        <c:lblOffset val="100"/>
        <c:baseTimeUnit val="years"/>
      </c:dateAx>
      <c:valAx>
        <c:axId val="509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B7-4813-9C66-0872CC58A899}"/>
            </c:ext>
          </c:extLst>
        </c:ser>
        <c:dLbls>
          <c:showLegendKey val="0"/>
          <c:showVal val="0"/>
          <c:showCatName val="0"/>
          <c:showSerName val="0"/>
          <c:showPercent val="0"/>
          <c:showBubbleSize val="0"/>
        </c:dLbls>
        <c:gapWidth val="150"/>
        <c:axId val="50982272"/>
        <c:axId val="8534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21B7-4813-9C66-0872CC58A899}"/>
            </c:ext>
          </c:extLst>
        </c:ser>
        <c:dLbls>
          <c:showLegendKey val="0"/>
          <c:showVal val="0"/>
          <c:showCatName val="0"/>
          <c:showSerName val="0"/>
          <c:showPercent val="0"/>
          <c:showBubbleSize val="0"/>
        </c:dLbls>
        <c:marker val="1"/>
        <c:smooth val="0"/>
        <c:axId val="50982272"/>
        <c:axId val="85345792"/>
      </c:lineChart>
      <c:dateAx>
        <c:axId val="50982272"/>
        <c:scaling>
          <c:orientation val="minMax"/>
        </c:scaling>
        <c:delete val="1"/>
        <c:axPos val="b"/>
        <c:numFmt formatCode="ge" sourceLinked="1"/>
        <c:majorTickMark val="none"/>
        <c:minorTickMark val="none"/>
        <c:tickLblPos val="none"/>
        <c:crossAx val="85345792"/>
        <c:crosses val="autoZero"/>
        <c:auto val="1"/>
        <c:lblOffset val="100"/>
        <c:baseTimeUnit val="years"/>
      </c:dateAx>
      <c:valAx>
        <c:axId val="8534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9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5419.46</c:v>
                </c:pt>
                <c:pt idx="1">
                  <c:v>191.76</c:v>
                </c:pt>
                <c:pt idx="2">
                  <c:v>245.43</c:v>
                </c:pt>
                <c:pt idx="3">
                  <c:v>216.59</c:v>
                </c:pt>
                <c:pt idx="4">
                  <c:v>249.25</c:v>
                </c:pt>
              </c:numCache>
            </c:numRef>
          </c:val>
          <c:extLst xmlns:c16r2="http://schemas.microsoft.com/office/drawing/2015/06/chart">
            <c:ext xmlns:c16="http://schemas.microsoft.com/office/drawing/2014/chart" uri="{C3380CC4-5D6E-409C-BE32-E72D297353CC}">
              <c16:uniqueId val="{00000000-A835-4470-99A0-D6D3F9B54352}"/>
            </c:ext>
          </c:extLst>
        </c:ser>
        <c:dLbls>
          <c:showLegendKey val="0"/>
          <c:showVal val="0"/>
          <c:showCatName val="0"/>
          <c:showSerName val="0"/>
          <c:showPercent val="0"/>
          <c:showBubbleSize val="0"/>
        </c:dLbls>
        <c:gapWidth val="150"/>
        <c:axId val="85377024"/>
        <c:axId val="8537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A835-4470-99A0-D6D3F9B54352}"/>
            </c:ext>
          </c:extLst>
        </c:ser>
        <c:dLbls>
          <c:showLegendKey val="0"/>
          <c:showVal val="0"/>
          <c:showCatName val="0"/>
          <c:showSerName val="0"/>
          <c:showPercent val="0"/>
          <c:showBubbleSize val="0"/>
        </c:dLbls>
        <c:marker val="1"/>
        <c:smooth val="0"/>
        <c:axId val="85377024"/>
        <c:axId val="85378944"/>
      </c:lineChart>
      <c:dateAx>
        <c:axId val="85377024"/>
        <c:scaling>
          <c:orientation val="minMax"/>
        </c:scaling>
        <c:delete val="1"/>
        <c:axPos val="b"/>
        <c:numFmt formatCode="ge" sourceLinked="1"/>
        <c:majorTickMark val="none"/>
        <c:minorTickMark val="none"/>
        <c:tickLblPos val="none"/>
        <c:crossAx val="85378944"/>
        <c:crosses val="autoZero"/>
        <c:auto val="1"/>
        <c:lblOffset val="100"/>
        <c:baseTimeUnit val="years"/>
      </c:dateAx>
      <c:valAx>
        <c:axId val="8537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3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1229.74</c:v>
                </c:pt>
                <c:pt idx="1">
                  <c:v>1187.1300000000001</c:v>
                </c:pt>
                <c:pt idx="2">
                  <c:v>1129.25</c:v>
                </c:pt>
                <c:pt idx="3">
                  <c:v>1077.24</c:v>
                </c:pt>
                <c:pt idx="4">
                  <c:v>1009.88</c:v>
                </c:pt>
              </c:numCache>
            </c:numRef>
          </c:val>
          <c:extLst xmlns:c16r2="http://schemas.microsoft.com/office/drawing/2015/06/chart">
            <c:ext xmlns:c16="http://schemas.microsoft.com/office/drawing/2014/chart" uri="{C3380CC4-5D6E-409C-BE32-E72D297353CC}">
              <c16:uniqueId val="{00000000-386D-4263-B437-B2D3B4F5388F}"/>
            </c:ext>
          </c:extLst>
        </c:ser>
        <c:dLbls>
          <c:showLegendKey val="0"/>
          <c:showVal val="0"/>
          <c:showCatName val="0"/>
          <c:showSerName val="0"/>
          <c:showPercent val="0"/>
          <c:showBubbleSize val="0"/>
        </c:dLbls>
        <c:gapWidth val="150"/>
        <c:axId val="50684288"/>
        <c:axId val="5068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386D-4263-B437-B2D3B4F5388F}"/>
            </c:ext>
          </c:extLst>
        </c:ser>
        <c:dLbls>
          <c:showLegendKey val="0"/>
          <c:showVal val="0"/>
          <c:showCatName val="0"/>
          <c:showSerName val="0"/>
          <c:showPercent val="0"/>
          <c:showBubbleSize val="0"/>
        </c:dLbls>
        <c:marker val="1"/>
        <c:smooth val="0"/>
        <c:axId val="50684288"/>
        <c:axId val="50686208"/>
      </c:lineChart>
      <c:dateAx>
        <c:axId val="50684288"/>
        <c:scaling>
          <c:orientation val="minMax"/>
        </c:scaling>
        <c:delete val="1"/>
        <c:axPos val="b"/>
        <c:numFmt formatCode="ge" sourceLinked="1"/>
        <c:majorTickMark val="none"/>
        <c:minorTickMark val="none"/>
        <c:tickLblPos val="none"/>
        <c:crossAx val="50686208"/>
        <c:crosses val="autoZero"/>
        <c:auto val="1"/>
        <c:lblOffset val="100"/>
        <c:baseTimeUnit val="years"/>
      </c:dateAx>
      <c:valAx>
        <c:axId val="50686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6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42.76</c:v>
                </c:pt>
                <c:pt idx="1">
                  <c:v>49.59</c:v>
                </c:pt>
                <c:pt idx="2">
                  <c:v>48.15</c:v>
                </c:pt>
                <c:pt idx="3">
                  <c:v>45.33</c:v>
                </c:pt>
                <c:pt idx="4">
                  <c:v>49.57</c:v>
                </c:pt>
              </c:numCache>
            </c:numRef>
          </c:val>
          <c:extLst xmlns:c16r2="http://schemas.microsoft.com/office/drawing/2015/06/chart">
            <c:ext xmlns:c16="http://schemas.microsoft.com/office/drawing/2014/chart" uri="{C3380CC4-5D6E-409C-BE32-E72D297353CC}">
              <c16:uniqueId val="{00000000-C27D-4D9D-96C1-EC3F2D470A78}"/>
            </c:ext>
          </c:extLst>
        </c:ser>
        <c:dLbls>
          <c:showLegendKey val="0"/>
          <c:showVal val="0"/>
          <c:showCatName val="0"/>
          <c:showSerName val="0"/>
          <c:showPercent val="0"/>
          <c:showBubbleSize val="0"/>
        </c:dLbls>
        <c:gapWidth val="150"/>
        <c:axId val="50791168"/>
        <c:axId val="5079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C27D-4D9D-96C1-EC3F2D470A78}"/>
            </c:ext>
          </c:extLst>
        </c:ser>
        <c:dLbls>
          <c:showLegendKey val="0"/>
          <c:showVal val="0"/>
          <c:showCatName val="0"/>
          <c:showSerName val="0"/>
          <c:showPercent val="0"/>
          <c:showBubbleSize val="0"/>
        </c:dLbls>
        <c:marker val="1"/>
        <c:smooth val="0"/>
        <c:axId val="50791168"/>
        <c:axId val="50793088"/>
      </c:lineChart>
      <c:dateAx>
        <c:axId val="50791168"/>
        <c:scaling>
          <c:orientation val="minMax"/>
        </c:scaling>
        <c:delete val="1"/>
        <c:axPos val="b"/>
        <c:numFmt formatCode="ge" sourceLinked="1"/>
        <c:majorTickMark val="none"/>
        <c:minorTickMark val="none"/>
        <c:tickLblPos val="none"/>
        <c:crossAx val="50793088"/>
        <c:crosses val="autoZero"/>
        <c:auto val="1"/>
        <c:lblOffset val="100"/>
        <c:baseTimeUnit val="years"/>
      </c:dateAx>
      <c:valAx>
        <c:axId val="507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352.43</c:v>
                </c:pt>
                <c:pt idx="1">
                  <c:v>304.45</c:v>
                </c:pt>
                <c:pt idx="2">
                  <c:v>315.42</c:v>
                </c:pt>
                <c:pt idx="3">
                  <c:v>331.5</c:v>
                </c:pt>
                <c:pt idx="4">
                  <c:v>304.07</c:v>
                </c:pt>
              </c:numCache>
            </c:numRef>
          </c:val>
          <c:extLst xmlns:c16r2="http://schemas.microsoft.com/office/drawing/2015/06/chart">
            <c:ext xmlns:c16="http://schemas.microsoft.com/office/drawing/2014/chart" uri="{C3380CC4-5D6E-409C-BE32-E72D297353CC}">
              <c16:uniqueId val="{00000000-5F22-4C61-9508-31E5CF04AAF8}"/>
            </c:ext>
          </c:extLst>
        </c:ser>
        <c:dLbls>
          <c:showLegendKey val="0"/>
          <c:showVal val="0"/>
          <c:showCatName val="0"/>
          <c:showSerName val="0"/>
          <c:showPercent val="0"/>
          <c:showBubbleSize val="0"/>
        </c:dLbls>
        <c:gapWidth val="150"/>
        <c:axId val="50813952"/>
        <c:axId val="5083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5F22-4C61-9508-31E5CF04AAF8}"/>
            </c:ext>
          </c:extLst>
        </c:ser>
        <c:dLbls>
          <c:showLegendKey val="0"/>
          <c:showVal val="0"/>
          <c:showCatName val="0"/>
          <c:showSerName val="0"/>
          <c:showPercent val="0"/>
          <c:showBubbleSize val="0"/>
        </c:dLbls>
        <c:marker val="1"/>
        <c:smooth val="0"/>
        <c:axId val="50813952"/>
        <c:axId val="50836608"/>
      </c:lineChart>
      <c:dateAx>
        <c:axId val="50813952"/>
        <c:scaling>
          <c:orientation val="minMax"/>
        </c:scaling>
        <c:delete val="1"/>
        <c:axPos val="b"/>
        <c:numFmt formatCode="ge" sourceLinked="1"/>
        <c:majorTickMark val="none"/>
        <c:minorTickMark val="none"/>
        <c:tickLblPos val="none"/>
        <c:crossAx val="50836608"/>
        <c:crosses val="autoZero"/>
        <c:auto val="1"/>
        <c:lblOffset val="100"/>
        <c:baseTimeUnit val="years"/>
      </c:dateAx>
      <c:valAx>
        <c:axId val="508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塙町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9004</v>
      </c>
      <c r="AM8" s="59"/>
      <c r="AN8" s="59"/>
      <c r="AO8" s="59"/>
      <c r="AP8" s="59"/>
      <c r="AQ8" s="59"/>
      <c r="AR8" s="59"/>
      <c r="AS8" s="59"/>
      <c r="AT8" s="50">
        <f>データ!$S$6</f>
        <v>211.41</v>
      </c>
      <c r="AU8" s="51"/>
      <c r="AV8" s="51"/>
      <c r="AW8" s="51"/>
      <c r="AX8" s="51"/>
      <c r="AY8" s="51"/>
      <c r="AZ8" s="51"/>
      <c r="BA8" s="51"/>
      <c r="BB8" s="52">
        <f>データ!$T$6</f>
        <v>42.59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65.58</v>
      </c>
      <c r="J10" s="51"/>
      <c r="K10" s="51"/>
      <c r="L10" s="51"/>
      <c r="M10" s="51"/>
      <c r="N10" s="51"/>
      <c r="O10" s="62"/>
      <c r="P10" s="52">
        <f>データ!$P$6</f>
        <v>89.61</v>
      </c>
      <c r="Q10" s="52"/>
      <c r="R10" s="52"/>
      <c r="S10" s="52"/>
      <c r="T10" s="52"/>
      <c r="U10" s="52"/>
      <c r="V10" s="52"/>
      <c r="W10" s="59">
        <f>データ!$Q$6</f>
        <v>2939</v>
      </c>
      <c r="X10" s="59"/>
      <c r="Y10" s="59"/>
      <c r="Z10" s="59"/>
      <c r="AA10" s="59"/>
      <c r="AB10" s="59"/>
      <c r="AC10" s="59"/>
      <c r="AD10" s="2"/>
      <c r="AE10" s="2"/>
      <c r="AF10" s="2"/>
      <c r="AG10" s="2"/>
      <c r="AH10" s="4"/>
      <c r="AI10" s="4"/>
      <c r="AJ10" s="4"/>
      <c r="AK10" s="4"/>
      <c r="AL10" s="59">
        <f>データ!$U$6</f>
        <v>6669</v>
      </c>
      <c r="AM10" s="59"/>
      <c r="AN10" s="59"/>
      <c r="AO10" s="59"/>
      <c r="AP10" s="59"/>
      <c r="AQ10" s="59"/>
      <c r="AR10" s="59"/>
      <c r="AS10" s="59"/>
      <c r="AT10" s="50">
        <f>データ!$V$6</f>
        <v>18.98</v>
      </c>
      <c r="AU10" s="51"/>
      <c r="AV10" s="51"/>
      <c r="AW10" s="51"/>
      <c r="AX10" s="51"/>
      <c r="AY10" s="51"/>
      <c r="AZ10" s="51"/>
      <c r="BA10" s="51"/>
      <c r="BB10" s="52">
        <f>データ!$W$6</f>
        <v>351.37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mTr3/CxlN8vEe04yfqtNiu18Cw/TArAKrlHIbMIpSDddCuHJ4uyefjoPlQo+qyHsPqkmTUbwxlYGKd2x+hmqQ==" saltValue="Kb4mh8L0aT3/TvqeOWS9h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74837</v>
      </c>
      <c r="D6" s="33">
        <f t="shared" si="3"/>
        <v>46</v>
      </c>
      <c r="E6" s="33">
        <f t="shared" si="3"/>
        <v>1</v>
      </c>
      <c r="F6" s="33">
        <f t="shared" si="3"/>
        <v>0</v>
      </c>
      <c r="G6" s="33">
        <f t="shared" si="3"/>
        <v>1</v>
      </c>
      <c r="H6" s="33" t="str">
        <f t="shared" si="3"/>
        <v>福島県　塙町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65.58</v>
      </c>
      <c r="P6" s="34">
        <f t="shared" si="3"/>
        <v>89.61</v>
      </c>
      <c r="Q6" s="34">
        <f t="shared" si="3"/>
        <v>2939</v>
      </c>
      <c r="R6" s="34">
        <f t="shared" si="3"/>
        <v>9004</v>
      </c>
      <c r="S6" s="34">
        <f t="shared" si="3"/>
        <v>211.41</v>
      </c>
      <c r="T6" s="34">
        <f t="shared" si="3"/>
        <v>42.59</v>
      </c>
      <c r="U6" s="34">
        <f t="shared" si="3"/>
        <v>6669</v>
      </c>
      <c r="V6" s="34">
        <f t="shared" si="3"/>
        <v>18.98</v>
      </c>
      <c r="W6" s="34">
        <f t="shared" si="3"/>
        <v>351.37</v>
      </c>
      <c r="X6" s="35">
        <f>IF(X7="",NA(),X7)</f>
        <v>105.49</v>
      </c>
      <c r="Y6" s="35">
        <f t="shared" ref="Y6:AG6" si="4">IF(Y7="",NA(),Y7)</f>
        <v>125.1</v>
      </c>
      <c r="Z6" s="35">
        <f t="shared" si="4"/>
        <v>114.72</v>
      </c>
      <c r="AA6" s="35">
        <f t="shared" si="4"/>
        <v>104.64</v>
      </c>
      <c r="AB6" s="35">
        <f t="shared" si="4"/>
        <v>108.03</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5419.46</v>
      </c>
      <c r="AU6" s="35">
        <f t="shared" ref="AU6:BC6" si="6">IF(AU7="",NA(),AU7)</f>
        <v>191.76</v>
      </c>
      <c r="AV6" s="35">
        <f t="shared" si="6"/>
        <v>245.43</v>
      </c>
      <c r="AW6" s="35">
        <f t="shared" si="6"/>
        <v>216.59</v>
      </c>
      <c r="AX6" s="35">
        <f t="shared" si="6"/>
        <v>249.25</v>
      </c>
      <c r="AY6" s="35">
        <f t="shared" si="6"/>
        <v>1164.51</v>
      </c>
      <c r="AZ6" s="35">
        <f t="shared" si="6"/>
        <v>434.72</v>
      </c>
      <c r="BA6" s="35">
        <f t="shared" si="6"/>
        <v>416.14</v>
      </c>
      <c r="BB6" s="35">
        <f t="shared" si="6"/>
        <v>371.89</v>
      </c>
      <c r="BC6" s="35">
        <f t="shared" si="6"/>
        <v>293.23</v>
      </c>
      <c r="BD6" s="34" t="str">
        <f>IF(BD7="","",IF(BD7="-","【-】","【"&amp;SUBSTITUTE(TEXT(BD7,"#,##0.00"),"-","△")&amp;"】"))</f>
        <v>【264.34】</v>
      </c>
      <c r="BE6" s="35">
        <f>IF(BE7="",NA(),BE7)</f>
        <v>1229.74</v>
      </c>
      <c r="BF6" s="35">
        <f t="shared" ref="BF6:BN6" si="7">IF(BF7="",NA(),BF7)</f>
        <v>1187.1300000000001</v>
      </c>
      <c r="BG6" s="35">
        <f t="shared" si="7"/>
        <v>1129.25</v>
      </c>
      <c r="BH6" s="35">
        <f t="shared" si="7"/>
        <v>1077.24</v>
      </c>
      <c r="BI6" s="35">
        <f t="shared" si="7"/>
        <v>1009.88</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42.76</v>
      </c>
      <c r="BQ6" s="35">
        <f t="shared" ref="BQ6:BY6" si="8">IF(BQ7="",NA(),BQ7)</f>
        <v>49.59</v>
      </c>
      <c r="BR6" s="35">
        <f t="shared" si="8"/>
        <v>48.15</v>
      </c>
      <c r="BS6" s="35">
        <f t="shared" si="8"/>
        <v>45.33</v>
      </c>
      <c r="BT6" s="35">
        <f t="shared" si="8"/>
        <v>49.57</v>
      </c>
      <c r="BU6" s="35">
        <f t="shared" si="8"/>
        <v>90.64</v>
      </c>
      <c r="BV6" s="35">
        <f t="shared" si="8"/>
        <v>93.66</v>
      </c>
      <c r="BW6" s="35">
        <f t="shared" si="8"/>
        <v>92.76</v>
      </c>
      <c r="BX6" s="35">
        <f t="shared" si="8"/>
        <v>93.28</v>
      </c>
      <c r="BY6" s="35">
        <f t="shared" si="8"/>
        <v>87.51</v>
      </c>
      <c r="BZ6" s="34" t="str">
        <f>IF(BZ7="","",IF(BZ7="-","【-】","【"&amp;SUBSTITUTE(TEXT(BZ7,"#,##0.00"),"-","△")&amp;"】"))</f>
        <v>【104.36】</v>
      </c>
      <c r="CA6" s="35">
        <f>IF(CA7="",NA(),CA7)</f>
        <v>352.43</v>
      </c>
      <c r="CB6" s="35">
        <f t="shared" ref="CB6:CJ6" si="9">IF(CB7="",NA(),CB7)</f>
        <v>304.45</v>
      </c>
      <c r="CC6" s="35">
        <f t="shared" si="9"/>
        <v>315.42</v>
      </c>
      <c r="CD6" s="35">
        <f t="shared" si="9"/>
        <v>331.5</v>
      </c>
      <c r="CE6" s="35">
        <f t="shared" si="9"/>
        <v>304.07</v>
      </c>
      <c r="CF6" s="35">
        <f t="shared" si="9"/>
        <v>213.52</v>
      </c>
      <c r="CG6" s="35">
        <f t="shared" si="9"/>
        <v>208.21</v>
      </c>
      <c r="CH6" s="35">
        <f t="shared" si="9"/>
        <v>208.67</v>
      </c>
      <c r="CI6" s="35">
        <f t="shared" si="9"/>
        <v>208.29</v>
      </c>
      <c r="CJ6" s="35">
        <f t="shared" si="9"/>
        <v>218.42</v>
      </c>
      <c r="CK6" s="34" t="str">
        <f>IF(CK7="","",IF(CK7="-","【-】","【"&amp;SUBSTITUTE(TEXT(CK7,"#,##0.00"),"-","△")&amp;"】"))</f>
        <v>【165.71】</v>
      </c>
      <c r="CL6" s="35">
        <f>IF(CL7="",NA(),CL7)</f>
        <v>70.790000000000006</v>
      </c>
      <c r="CM6" s="35">
        <f t="shared" ref="CM6:CU6" si="10">IF(CM7="",NA(),CM7)</f>
        <v>73.41</v>
      </c>
      <c r="CN6" s="35">
        <f t="shared" si="10"/>
        <v>73.98</v>
      </c>
      <c r="CO6" s="35">
        <f t="shared" si="10"/>
        <v>70.400000000000006</v>
      </c>
      <c r="CP6" s="35">
        <f t="shared" si="10"/>
        <v>67.17</v>
      </c>
      <c r="CQ6" s="35">
        <f t="shared" si="10"/>
        <v>49.77</v>
      </c>
      <c r="CR6" s="35">
        <f t="shared" si="10"/>
        <v>49.22</v>
      </c>
      <c r="CS6" s="35">
        <f t="shared" si="10"/>
        <v>49.08</v>
      </c>
      <c r="CT6" s="35">
        <f t="shared" si="10"/>
        <v>49.32</v>
      </c>
      <c r="CU6" s="35">
        <f t="shared" si="10"/>
        <v>50.24</v>
      </c>
      <c r="CV6" s="34" t="str">
        <f>IF(CV7="","",IF(CV7="-","【-】","【"&amp;SUBSTITUTE(TEXT(CV7,"#,##0.00"),"-","△")&amp;"】"))</f>
        <v>【60.41】</v>
      </c>
      <c r="CW6" s="35">
        <f>IF(CW7="",NA(),CW7)</f>
        <v>76.66</v>
      </c>
      <c r="CX6" s="35">
        <f t="shared" ref="CX6:DF6" si="11">IF(CX7="",NA(),CX7)</f>
        <v>72.08</v>
      </c>
      <c r="CY6" s="35">
        <f t="shared" si="11"/>
        <v>72.09</v>
      </c>
      <c r="CZ6" s="35">
        <f t="shared" si="11"/>
        <v>77.099999999999994</v>
      </c>
      <c r="DA6" s="35">
        <f t="shared" si="11"/>
        <v>80.72</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10.94</v>
      </c>
      <c r="DI6" s="35">
        <f t="shared" ref="DI6:DQ6" si="12">IF(DI7="",NA(),DI7)</f>
        <v>14.31</v>
      </c>
      <c r="DJ6" s="35">
        <f t="shared" si="12"/>
        <v>17.899999999999999</v>
      </c>
      <c r="DK6" s="35">
        <f t="shared" si="12"/>
        <v>21.34</v>
      </c>
      <c r="DL6" s="35">
        <f t="shared" si="12"/>
        <v>25.06</v>
      </c>
      <c r="DM6" s="35">
        <f t="shared" si="12"/>
        <v>36.43</v>
      </c>
      <c r="DN6" s="35">
        <f t="shared" si="12"/>
        <v>46.12</v>
      </c>
      <c r="DO6" s="35">
        <f t="shared" si="12"/>
        <v>47.44</v>
      </c>
      <c r="DP6" s="35">
        <f t="shared" si="12"/>
        <v>48.3</v>
      </c>
      <c r="DQ6" s="35">
        <f t="shared" si="12"/>
        <v>45.14</v>
      </c>
      <c r="DR6" s="34" t="str">
        <f>IF(DR7="","",IF(DR7="-","【-】","【"&amp;SUBSTITUTE(TEXT(DR7,"#,##0.00"),"-","△")&amp;"】"))</f>
        <v>【48.12】</v>
      </c>
      <c r="DS6" s="35">
        <f>IF(DS7="",NA(),DS7)</f>
        <v>31.79</v>
      </c>
      <c r="DT6" s="35">
        <f t="shared" ref="DT6:EB6" si="13">IF(DT7="",NA(),DT7)</f>
        <v>33.35</v>
      </c>
      <c r="DU6" s="35">
        <f t="shared" si="13"/>
        <v>37.380000000000003</v>
      </c>
      <c r="DV6" s="35">
        <f t="shared" si="13"/>
        <v>37.14</v>
      </c>
      <c r="DW6" s="35">
        <f t="shared" si="13"/>
        <v>37.15</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4">
        <f t="shared" ref="EE6:EM6" si="14">IF(EE7="",NA(),EE7)</f>
        <v>0</v>
      </c>
      <c r="EF6" s="34">
        <f t="shared" si="14"/>
        <v>0</v>
      </c>
      <c r="EG6" s="35">
        <f t="shared" si="14"/>
        <v>0.11</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74837</v>
      </c>
      <c r="D7" s="37">
        <v>46</v>
      </c>
      <c r="E7" s="37">
        <v>1</v>
      </c>
      <c r="F7" s="37">
        <v>0</v>
      </c>
      <c r="G7" s="37">
        <v>1</v>
      </c>
      <c r="H7" s="37" t="s">
        <v>105</v>
      </c>
      <c r="I7" s="37" t="s">
        <v>106</v>
      </c>
      <c r="J7" s="37" t="s">
        <v>107</v>
      </c>
      <c r="K7" s="37" t="s">
        <v>108</v>
      </c>
      <c r="L7" s="37" t="s">
        <v>109</v>
      </c>
      <c r="M7" s="37" t="s">
        <v>110</v>
      </c>
      <c r="N7" s="38" t="s">
        <v>111</v>
      </c>
      <c r="O7" s="38">
        <v>65.58</v>
      </c>
      <c r="P7" s="38">
        <v>89.61</v>
      </c>
      <c r="Q7" s="38">
        <v>2939</v>
      </c>
      <c r="R7" s="38">
        <v>9004</v>
      </c>
      <c r="S7" s="38">
        <v>211.41</v>
      </c>
      <c r="T7" s="38">
        <v>42.59</v>
      </c>
      <c r="U7" s="38">
        <v>6669</v>
      </c>
      <c r="V7" s="38">
        <v>18.98</v>
      </c>
      <c r="W7" s="38">
        <v>351.37</v>
      </c>
      <c r="X7" s="38">
        <v>105.49</v>
      </c>
      <c r="Y7" s="38">
        <v>125.1</v>
      </c>
      <c r="Z7" s="38">
        <v>114.72</v>
      </c>
      <c r="AA7" s="38">
        <v>104.64</v>
      </c>
      <c r="AB7" s="38">
        <v>108.03</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5419.46</v>
      </c>
      <c r="AU7" s="38">
        <v>191.76</v>
      </c>
      <c r="AV7" s="38">
        <v>245.43</v>
      </c>
      <c r="AW7" s="38">
        <v>216.59</v>
      </c>
      <c r="AX7" s="38">
        <v>249.25</v>
      </c>
      <c r="AY7" s="38">
        <v>1164.51</v>
      </c>
      <c r="AZ7" s="38">
        <v>434.72</v>
      </c>
      <c r="BA7" s="38">
        <v>416.14</v>
      </c>
      <c r="BB7" s="38">
        <v>371.89</v>
      </c>
      <c r="BC7" s="38">
        <v>293.23</v>
      </c>
      <c r="BD7" s="38">
        <v>264.33999999999997</v>
      </c>
      <c r="BE7" s="38">
        <v>1229.74</v>
      </c>
      <c r="BF7" s="38">
        <v>1187.1300000000001</v>
      </c>
      <c r="BG7" s="38">
        <v>1129.25</v>
      </c>
      <c r="BH7" s="38">
        <v>1077.24</v>
      </c>
      <c r="BI7" s="38">
        <v>1009.88</v>
      </c>
      <c r="BJ7" s="38">
        <v>498.27</v>
      </c>
      <c r="BK7" s="38">
        <v>495.76</v>
      </c>
      <c r="BL7" s="38">
        <v>487.22</v>
      </c>
      <c r="BM7" s="38">
        <v>483.11</v>
      </c>
      <c r="BN7" s="38">
        <v>542.29999999999995</v>
      </c>
      <c r="BO7" s="38">
        <v>274.27</v>
      </c>
      <c r="BP7" s="38">
        <v>42.76</v>
      </c>
      <c r="BQ7" s="38">
        <v>49.59</v>
      </c>
      <c r="BR7" s="38">
        <v>48.15</v>
      </c>
      <c r="BS7" s="38">
        <v>45.33</v>
      </c>
      <c r="BT7" s="38">
        <v>49.57</v>
      </c>
      <c r="BU7" s="38">
        <v>90.64</v>
      </c>
      <c r="BV7" s="38">
        <v>93.66</v>
      </c>
      <c r="BW7" s="38">
        <v>92.76</v>
      </c>
      <c r="BX7" s="38">
        <v>93.28</v>
      </c>
      <c r="BY7" s="38">
        <v>87.51</v>
      </c>
      <c r="BZ7" s="38">
        <v>104.36</v>
      </c>
      <c r="CA7" s="38">
        <v>352.43</v>
      </c>
      <c r="CB7" s="38">
        <v>304.45</v>
      </c>
      <c r="CC7" s="38">
        <v>315.42</v>
      </c>
      <c r="CD7" s="38">
        <v>331.5</v>
      </c>
      <c r="CE7" s="38">
        <v>304.07</v>
      </c>
      <c r="CF7" s="38">
        <v>213.52</v>
      </c>
      <c r="CG7" s="38">
        <v>208.21</v>
      </c>
      <c r="CH7" s="38">
        <v>208.67</v>
      </c>
      <c r="CI7" s="38">
        <v>208.29</v>
      </c>
      <c r="CJ7" s="38">
        <v>218.42</v>
      </c>
      <c r="CK7" s="38">
        <v>165.71</v>
      </c>
      <c r="CL7" s="38">
        <v>70.790000000000006</v>
      </c>
      <c r="CM7" s="38">
        <v>73.41</v>
      </c>
      <c r="CN7" s="38">
        <v>73.98</v>
      </c>
      <c r="CO7" s="38">
        <v>70.400000000000006</v>
      </c>
      <c r="CP7" s="38">
        <v>67.17</v>
      </c>
      <c r="CQ7" s="38">
        <v>49.77</v>
      </c>
      <c r="CR7" s="38">
        <v>49.22</v>
      </c>
      <c r="CS7" s="38">
        <v>49.08</v>
      </c>
      <c r="CT7" s="38">
        <v>49.32</v>
      </c>
      <c r="CU7" s="38">
        <v>50.24</v>
      </c>
      <c r="CV7" s="38">
        <v>60.41</v>
      </c>
      <c r="CW7" s="38">
        <v>76.66</v>
      </c>
      <c r="CX7" s="38">
        <v>72.08</v>
      </c>
      <c r="CY7" s="38">
        <v>72.09</v>
      </c>
      <c r="CZ7" s="38">
        <v>77.099999999999994</v>
      </c>
      <c r="DA7" s="38">
        <v>80.72</v>
      </c>
      <c r="DB7" s="38">
        <v>79.98</v>
      </c>
      <c r="DC7" s="38">
        <v>79.48</v>
      </c>
      <c r="DD7" s="38">
        <v>79.3</v>
      </c>
      <c r="DE7" s="38">
        <v>79.34</v>
      </c>
      <c r="DF7" s="38">
        <v>78.650000000000006</v>
      </c>
      <c r="DG7" s="38">
        <v>89.93</v>
      </c>
      <c r="DH7" s="38">
        <v>10.94</v>
      </c>
      <c r="DI7" s="38">
        <v>14.31</v>
      </c>
      <c r="DJ7" s="38">
        <v>17.899999999999999</v>
      </c>
      <c r="DK7" s="38">
        <v>21.34</v>
      </c>
      <c r="DL7" s="38">
        <v>25.06</v>
      </c>
      <c r="DM7" s="38">
        <v>36.43</v>
      </c>
      <c r="DN7" s="38">
        <v>46.12</v>
      </c>
      <c r="DO7" s="38">
        <v>47.44</v>
      </c>
      <c r="DP7" s="38">
        <v>48.3</v>
      </c>
      <c r="DQ7" s="38">
        <v>45.14</v>
      </c>
      <c r="DR7" s="38">
        <v>48.12</v>
      </c>
      <c r="DS7" s="38">
        <v>31.79</v>
      </c>
      <c r="DT7" s="38">
        <v>33.35</v>
      </c>
      <c r="DU7" s="38">
        <v>37.380000000000003</v>
      </c>
      <c r="DV7" s="38">
        <v>37.14</v>
      </c>
      <c r="DW7" s="38">
        <v>37.15</v>
      </c>
      <c r="DX7" s="38">
        <v>8.7200000000000006</v>
      </c>
      <c r="DY7" s="38">
        <v>9.86</v>
      </c>
      <c r="DZ7" s="38">
        <v>11.16</v>
      </c>
      <c r="EA7" s="38">
        <v>12.43</v>
      </c>
      <c r="EB7" s="38">
        <v>13.58</v>
      </c>
      <c r="EC7" s="38">
        <v>15.89</v>
      </c>
      <c r="ED7" s="38">
        <v>0</v>
      </c>
      <c r="EE7" s="38">
        <v>0</v>
      </c>
      <c r="EF7" s="38">
        <v>0</v>
      </c>
      <c r="EG7" s="38">
        <v>0.11</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2019-01-29T23:30:42Z</cp:lastPrinted>
  <dcterms:created xsi:type="dcterms:W3CDTF">2018-12-03T08:27:27Z</dcterms:created>
  <dcterms:modified xsi:type="dcterms:W3CDTF">2019-01-30T07:49:23Z</dcterms:modified>
  <cp:category/>
</cp:coreProperties>
</file>