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<sst xmlns="http://schemas.openxmlformats.org/spreadsheetml/2006/main" count="232" uniqueCount="119">
  <si>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</si>
  <si>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</si>
  <si>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</si>
  <si>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</si>
  <si>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</si>
  <si>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</si>
  <si>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</si>
  <si>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</si>
  <si>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</si>
  <si>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</si>
  <si>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</si>
  <si>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</si>
  <si>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</si>
  <si>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</si>
  <si>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</si>
  <si>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</si>
  <si>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</si>
  <si>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</si>
  <si>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</si>
  <si>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</si>
  <si>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</si>
  <si>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</si>
  <si>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</si>
  <si>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</si>
  <si>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</si>
  <si>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</si>
  <si>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</si>
  <si>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</si>
  <si>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</si>
  <si>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</si>
  <si>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</si>
  <si>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</si>
  <si>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</si>
  <si>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</si>
  <si>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</si>
  <si>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</si>
  <si>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</si>
  <si>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</si>
  <si>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</si>
  <si>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</si>
  <si>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</si>
  <si>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</si>
  <si>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</si>
  <si>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</si>
  <si>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</si>
  <si>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</si>
  <si>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</si>
  <si>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</si>
  <si>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</si>
  <si>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</si>
  <si>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</si>
  <si>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</si>
  <si>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</si>
  <si>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</si>
  <si>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</si>
  <si>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</si>
  <si>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</si>
  <si>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</si>
  <si>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</si>
  <si>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</si>
  <si>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</si>
  <si>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</si>
  <si>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</si>
  <si>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</si>
  <si>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</si>
  <si>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</si>
  <si>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</si>
  <si>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</si>
  <si>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</si>
  <si>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</si>
  <si>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</si>
  <si>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</si>
  <si>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</si>
  <si>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</si>
  <si>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</si>
  <si>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</si>
  <si>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</si>
  <si>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</si>
  <si>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</si>
  <si>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</si>
  <si>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</si>
  <si>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</si>
  <si>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</si>
  <si>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</si>
  <si>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</si>
  <si>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</si>
  <si>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</si>
  <si>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</si>
  <si>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</si>
  <si>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</si>
  <si>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</si>
  <si>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</si>
  <si>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</si>
  <si>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</si>
  <si>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</si>
  <si>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</si>
  <si>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</si>
  <si>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</si>
  <si>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</si>
  <si>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</si>
  <si>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</si>
  <si>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</si>
  <si>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</si>
  <si>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</si>
  <si>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</si>
  <si>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</si>
  <si>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</si>
  <si>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</si>
  <si>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</si>
  <si>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</si>
  <si>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</si>
  <si>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</si>
  <si>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</si>
  <si>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</si>
  <si>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</si>
  <si>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</si>
  <si>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簡易水道事業と統合したことにより、管路経年化率及び管路更新率が大幅に増加しました。
　これは、簡易水道事業から引き続き実施している生活基盤耐震化等交付金を活用した管路の更新や、区画整理事業に伴う拡張事業を優先して行っているためです。
　老朽化した管路等を計画的に更新するためにも、施設の統廃合、ダウンサイジングを視野に入れた投資計画が必要です。</t>
    <rPh sb="1" eb="3">
      <t>カンイ</t>
    </rPh>
    <rPh sb="3" eb="7">
      <t>スイドウジギョウ</t>
    </rPh>
    <rPh sb="8" eb="10">
      <t>トウゴウ</t>
    </rPh>
    <rPh sb="18" eb="20">
      <t>カンロ</t>
    </rPh>
    <rPh sb="20" eb="22">
      <t>ケイネン</t>
    </rPh>
    <rPh sb="22" eb="23">
      <t>カ</t>
    </rPh>
    <rPh sb="23" eb="24">
      <t>リツ</t>
    </rPh>
    <rPh sb="24" eb="25">
      <t>オヨ</t>
    </rPh>
    <rPh sb="26" eb="28">
      <t>カンロ</t>
    </rPh>
    <rPh sb="28" eb="30">
      <t>コウシン</t>
    </rPh>
    <rPh sb="30" eb="31">
      <t>リツ</t>
    </rPh>
    <rPh sb="32" eb="34">
      <t>オオハバ</t>
    </rPh>
    <rPh sb="35" eb="37">
      <t>ゾウカ</t>
    </rPh>
    <rPh sb="48" eb="50">
      <t>カンイ</t>
    </rPh>
    <rPh sb="50" eb="54">
      <t>スイドウジギョウ</t>
    </rPh>
    <rPh sb="56" eb="57">
      <t>ヒ</t>
    </rPh>
    <rPh sb="58" eb="59">
      <t>ツヅ</t>
    </rPh>
    <rPh sb="60" eb="62">
      <t>ジッシ</t>
    </rPh>
    <rPh sb="66" eb="68">
      <t>セイカツ</t>
    </rPh>
    <rPh sb="68" eb="70">
      <t>キバン</t>
    </rPh>
    <rPh sb="70" eb="73">
      <t>タイシンカ</t>
    </rPh>
    <rPh sb="73" eb="74">
      <t>トウ</t>
    </rPh>
    <rPh sb="74" eb="77">
      <t>コウフキン</t>
    </rPh>
    <rPh sb="78" eb="80">
      <t>カツヨウ</t>
    </rPh>
    <rPh sb="82" eb="84">
      <t>カンロ</t>
    </rPh>
    <rPh sb="85" eb="87">
      <t>コウシン</t>
    </rPh>
    <rPh sb="89" eb="91">
      <t>クカク</t>
    </rPh>
    <rPh sb="103" eb="105">
      <t>ユウセン</t>
    </rPh>
    <rPh sb="107" eb="108">
      <t>オコナ</t>
    </rPh>
    <rPh sb="126" eb="127">
      <t>トウ</t>
    </rPh>
    <rPh sb="141" eb="143">
      <t>シセツ</t>
    </rPh>
    <rPh sb="144" eb="147">
      <t>トウハイゴウ</t>
    </rPh>
    <rPh sb="157" eb="159">
      <t>シヤ</t>
    </rPh>
    <rPh sb="160" eb="161">
      <t>イ</t>
    </rPh>
    <rPh sb="163" eb="165">
      <t>トウシ</t>
    </rPh>
    <rPh sb="168" eb="170">
      <t>ヒツヨウ</t>
    </rPh>
    <phoneticPr fontId="16"/>
  </si>
  <si>
    <t>　企業債残高対給水収益比率や給水原価、施設利用率に大幅な変動がありますが、これは、平成29年4月1日に簡易水道事業と統合したことによるものです。
　統合により、固定資産や企業債残高が大幅に増加したことで、固定資産に係る維持管理費の増加や企業債償還金利子が増加するなど、給水原価に大きな影響を及ぼしています。
　特に、施設利用率については、簡易水道事業分にかかる遊休資産が増加したことが大きな要因となっています。
　経常収支比率を見ると、単年度収支では黒字となっているものの、流動比率も減少しており、更なる経費削減や固定資産の最適化、企業債の平準化など、長期的かつ計画的な経営改善が必要です。
　また、有収率を見ると、収益に結びついていないことがわかるため、今後は漏水調査を行い、効率性の向上を図っていく必要があります。</t>
    <rPh sb="19" eb="21">
      <t>シセツ</t>
    </rPh>
    <rPh sb="21" eb="24">
      <t>リヨウリツ</t>
    </rPh>
    <rPh sb="25" eb="27">
      <t>オオハバ</t>
    </rPh>
    <rPh sb="28" eb="30">
      <t>ヘンドウ</t>
    </rPh>
    <rPh sb="74" eb="76">
      <t>トウゴウ</t>
    </rPh>
    <rPh sb="102" eb="106">
      <t>コテイシサン</t>
    </rPh>
    <rPh sb="107" eb="108">
      <t>カカ</t>
    </rPh>
    <rPh sb="109" eb="111">
      <t>イジ</t>
    </rPh>
    <rPh sb="111" eb="113">
      <t>カンリ</t>
    </rPh>
    <rPh sb="113" eb="114">
      <t>ヒ</t>
    </rPh>
    <rPh sb="115" eb="117">
      <t>ゾウカ</t>
    </rPh>
    <rPh sb="118" eb="121">
      <t>キギョウサイ</t>
    </rPh>
    <rPh sb="121" eb="124">
      <t>ショウカンキン</t>
    </rPh>
    <rPh sb="124" eb="126">
      <t>リシ</t>
    </rPh>
    <rPh sb="127" eb="129">
      <t>ゾウカ</t>
    </rPh>
    <rPh sb="155" eb="156">
      <t>トク</t>
    </rPh>
    <rPh sb="158" eb="160">
      <t>シセツ</t>
    </rPh>
    <rPh sb="160" eb="163">
      <t>リヨウリツ</t>
    </rPh>
    <rPh sb="169" eb="171">
      <t>カンイ</t>
    </rPh>
    <rPh sb="171" eb="173">
      <t>スイドウ</t>
    </rPh>
    <rPh sb="173" eb="176">
      <t>ジギョウブン</t>
    </rPh>
    <rPh sb="192" eb="193">
      <t>オオ</t>
    </rPh>
    <rPh sb="195" eb="197">
      <t>ヨウイン</t>
    </rPh>
    <rPh sb="238" eb="240">
      <t>リュウドウ</t>
    </rPh>
    <rPh sb="240" eb="242">
      <t>ヒリツ</t>
    </rPh>
    <rPh sb="243" eb="245">
      <t>ゲンショウ</t>
    </rPh>
    <rPh sb="250" eb="251">
      <t>サラ</t>
    </rPh>
    <rPh sb="253" eb="255">
      <t>ケイヒ</t>
    </rPh>
    <rPh sb="255" eb="257">
      <t>サクゲン</t>
    </rPh>
    <rPh sb="258" eb="262">
      <t>コテイシサン</t>
    </rPh>
    <rPh sb="263" eb="266">
      <t>サイテキカ</t>
    </rPh>
    <rPh sb="267" eb="270">
      <t>キギョウサイ</t>
    </rPh>
    <rPh sb="271" eb="274">
      <t>ヘイジュンカ</t>
    </rPh>
    <rPh sb="277" eb="280">
      <t>チョウキテキ</t>
    </rPh>
    <rPh sb="282" eb="285">
      <t>ケイカクテキ</t>
    </rPh>
    <rPh sb="286" eb="288">
      <t>ケイエイ</t>
    </rPh>
    <rPh sb="288" eb="290">
      <t>カイゼン</t>
    </rPh>
    <rPh sb="291" eb="293">
      <t>ヒツヨウ</t>
    </rPh>
    <rPh sb="347" eb="348">
      <t>ハカ</t>
    </rPh>
    <rPh sb="352" eb="354">
      <t>ヒツヨウ</t>
    </rPh>
    <phoneticPr fontId="4"/>
  </si>
  <si>
    <t>　平成29年4月1日に簡易水道事業と統合し、町内水道の一元化及び経営の安定化を図りましたが、人口減少による料金収入の減少や、施設・設備の老朽化に伴う投資の増大により、経営は厳しい状況となっています。
　今後は、整備された施設等の維持管理が中心となることから、平成28年度に策定した経営戦略の見直しを進めるとともに、適切な投資計画（アセットマネジメント）を策定し、更なる経営効率化を図っていく必要があります。</t>
    <rPh sb="1" eb="3">
      <t>ヘイセイ</t>
    </rPh>
    <rPh sb="5" eb="6">
      <t>ネン</t>
    </rPh>
    <rPh sb="7" eb="8">
      <t>ガツ</t>
    </rPh>
    <rPh sb="9" eb="10">
      <t>ヒ</t>
    </rPh>
    <rPh sb="11" eb="13">
      <t>カンイ</t>
    </rPh>
    <rPh sb="13" eb="15">
      <t>スイドウ</t>
    </rPh>
    <rPh sb="15" eb="17">
      <t>ジギョウ</t>
    </rPh>
    <rPh sb="18" eb="20">
      <t>トウゴウ</t>
    </rPh>
    <rPh sb="22" eb="24">
      <t>チョウナイ</t>
    </rPh>
    <rPh sb="24" eb="26">
      <t>スイドウ</t>
    </rPh>
    <rPh sb="27" eb="30">
      <t>イチゲンカ</t>
    </rPh>
    <rPh sb="30" eb="31">
      <t>オヨ</t>
    </rPh>
    <rPh sb="32" eb="34">
      <t>ケイエイ</t>
    </rPh>
    <rPh sb="35" eb="38">
      <t>アンテイカ</t>
    </rPh>
    <rPh sb="39" eb="40">
      <t>ハカ</t>
    </rPh>
    <rPh sb="46" eb="48">
      <t>ジンコウ</t>
    </rPh>
    <rPh sb="48" eb="50">
      <t>ゲンショウ</t>
    </rPh>
    <rPh sb="53" eb="55">
      <t>リョウキン</t>
    </rPh>
    <rPh sb="55" eb="57">
      <t>シュウニュウ</t>
    </rPh>
    <rPh sb="58" eb="60">
      <t>ゲンショウ</t>
    </rPh>
    <rPh sb="62" eb="64">
      <t>シセツ</t>
    </rPh>
    <rPh sb="65" eb="67">
      <t>セツビ</t>
    </rPh>
    <rPh sb="68" eb="71">
      <t>ロウキュウカ</t>
    </rPh>
    <rPh sb="72" eb="73">
      <t>トモナ</t>
    </rPh>
    <rPh sb="74" eb="76">
      <t>トウシ</t>
    </rPh>
    <rPh sb="77" eb="79">
      <t>ゾウダイ</t>
    </rPh>
    <rPh sb="83" eb="85">
      <t>ケイエイ</t>
    </rPh>
    <rPh sb="86" eb="87">
      <t>キビ</t>
    </rPh>
    <rPh sb="89" eb="91">
      <t>ジョウキョウ</t>
    </rPh>
    <rPh sb="101" eb="103">
      <t>コンゴ</t>
    </rPh>
    <rPh sb="105" eb="107">
      <t>セイビ</t>
    </rPh>
    <rPh sb="110" eb="112">
      <t>シセツ</t>
    </rPh>
    <rPh sb="112" eb="113">
      <t>トウ</t>
    </rPh>
    <rPh sb="114" eb="116">
      <t>イジ</t>
    </rPh>
    <rPh sb="116" eb="118">
      <t>カンリ</t>
    </rPh>
    <rPh sb="119" eb="121">
      <t>チュウシン</t>
    </rPh>
    <rPh sb="129" eb="131">
      <t>ヘイセイ</t>
    </rPh>
    <rPh sb="133" eb="135">
      <t>ネンド</t>
    </rPh>
    <rPh sb="136" eb="138">
      <t>サクテイ</t>
    </rPh>
    <rPh sb="140" eb="142">
      <t>ケイエイ</t>
    </rPh>
    <rPh sb="142" eb="144">
      <t>センリャク</t>
    </rPh>
    <rPh sb="145" eb="147">
      <t>ミナオ</t>
    </rPh>
    <rPh sb="149" eb="150">
      <t>スス</t>
    </rPh>
    <rPh sb="157" eb="159">
      <t>テキセツ</t>
    </rPh>
    <rPh sb="160" eb="162">
      <t>トウシ</t>
    </rPh>
    <rPh sb="162" eb="164">
      <t>ケイカク</t>
    </rPh>
    <rPh sb="177" eb="179">
      <t>サクテイ</t>
    </rPh>
    <rPh sb="195" eb="19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</si>
</sst>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1.81</c:v>
                </c:pt>
                <c:pt idx="1">
                  <c:v>2.42</c:v>
                </c:pt>
                <c:pt idx="2">
                  <c:v>0.4</c:v>
                </c:pt>
                <c:pt idx="3">
                  <c:v>0.4</c:v>
                </c:pt>
                <c:pt idx="4">
                  <c:v>2.3199999999999998</c:v>
                </c:pt>
              </c:numCache>
            </c:numRef>
          </c:val>
          <c:extLst xmlns:c16r2="http://schemas.microsoft.com/office/drawing/2015/06/chart">
            <c:ext xmlns:c16="http://schemas.microsoft.com/office/drawing/2014/chart" uri="{C3380CC4-5D6E-409C-BE32-E72D297353CC}">
              <c16:uniqueId val="{00000000-CBDC-4B4F-BB98-19F91D9799B9}"/>
            </c:ext>
          </c:extLst>
        </c:ser>
        <c:dLbls>
          <c:showLegendKey val="0"/>
          <c:showVal val="0"/>
          <c:showCatName val="0"/>
          <c:showSerName val="0"/>
          <c:showPercent val="0"/>
          <c:showBubbleSize val="0"/>
        </c:dLbls>
        <c:gapWidth val="150"/>
        <c:axId val="40645760"/>
        <c:axId val="406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xmlns:c16r2="http://schemas.microsoft.com/office/drawing/2015/06/chart">
            <c:ext xmlns:c16="http://schemas.microsoft.com/office/drawing/2014/chart" uri="{C3380CC4-5D6E-409C-BE32-E72D297353CC}">
              <c16:uniqueId val="{00000001-CBDC-4B4F-BB98-19F91D9799B9}"/>
            </c:ext>
          </c:extLst>
        </c:ser>
        <c:dLbls>
          <c:showLegendKey val="0"/>
          <c:showVal val="0"/>
          <c:showCatName val="0"/>
          <c:showSerName val="0"/>
          <c:showPercent val="0"/>
          <c:showBubbleSize val="0"/>
        </c:dLbls>
        <c:marker val="1"/>
        <c:smooth val="0"/>
        <c:axId val="40645760"/>
        <c:axId val="40647680"/>
      </c:lineChart>
      <c:dateAx>
        <c:axId val="40645760"/>
        <c:scaling>
          <c:orientation val="minMax"/>
        </c:scaling>
        <c:delete val="1"/>
        <c:axPos val="b"/>
        <c:numFmt formatCode="ge" sourceLinked="1"/>
        <c:majorTickMark val="none"/>
        <c:minorTickMark val="none"/>
        <c:tickLblPos val="none"/>
        <c:crossAx val="40647680"/>
        <c:crosses val="autoZero"/>
        <c:auto val="1"/>
        <c:lblOffset val="100"/>
        <c:baseTimeUnit val="years"/>
      </c:dateAx>
      <c:valAx>
        <c:axId val="406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55.24</c:v>
                </c:pt>
                <c:pt idx="1">
                  <c:v>55.41</c:v>
                </c:pt>
                <c:pt idx="2">
                  <c:v>65.290000000000006</c:v>
                </c:pt>
                <c:pt idx="3">
                  <c:v>63.36</c:v>
                </c:pt>
                <c:pt idx="4">
                  <c:v>38.96</c:v>
                </c:pt>
              </c:numCache>
            </c:numRef>
          </c:val>
          <c:extLst xmlns:c16r2="http://schemas.microsoft.com/office/drawing/2015/06/chart">
            <c:ext xmlns:c16="http://schemas.microsoft.com/office/drawing/2014/chart" uri="{C3380CC4-5D6E-409C-BE32-E72D297353CC}">
              <c16:uniqueId val="{00000000-A64E-44DD-8964-00FDAC7F55FA}"/>
            </c:ext>
          </c:extLst>
        </c:ser>
        <c:dLbls>
          <c:showLegendKey val="0"/>
          <c:showVal val="0"/>
          <c:showCatName val="0"/>
          <c:showSerName val="0"/>
          <c:showPercent val="0"/>
          <c:showBubbleSize val="0"/>
        </c:dLbls>
        <c:gapWidth val="150"/>
        <c:axId val="89933312"/>
        <c:axId val="899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xmlns:c16r2="http://schemas.microsoft.com/office/drawing/2015/06/chart">
            <c:ext xmlns:c16="http://schemas.microsoft.com/office/drawing/2014/chart" uri="{C3380CC4-5D6E-409C-BE32-E72D297353CC}">
              <c16:uniqueId val="{00000001-A64E-44DD-8964-00FDAC7F55FA}"/>
            </c:ext>
          </c:extLst>
        </c:ser>
        <c:dLbls>
          <c:showLegendKey val="0"/>
          <c:showVal val="0"/>
          <c:showCatName val="0"/>
          <c:showSerName val="0"/>
          <c:showPercent val="0"/>
          <c:showBubbleSize val="0"/>
        </c:dLbls>
        <c:marker val="1"/>
        <c:smooth val="0"/>
        <c:axId val="89933312"/>
        <c:axId val="89935232"/>
      </c:lineChart>
      <c:dateAx>
        <c:axId val="89933312"/>
        <c:scaling>
          <c:orientation val="minMax"/>
        </c:scaling>
        <c:delete val="1"/>
        <c:axPos val="b"/>
        <c:numFmt formatCode="ge" sourceLinked="1"/>
        <c:majorTickMark val="none"/>
        <c:minorTickMark val="none"/>
        <c:tickLblPos val="none"/>
        <c:crossAx val="89935232"/>
        <c:crosses val="autoZero"/>
        <c:auto val="1"/>
        <c:lblOffset val="100"/>
        <c:baseTimeUnit val="years"/>
      </c:dateAx>
      <c:valAx>
        <c:axId val="899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82.5</c:v>
                </c:pt>
                <c:pt idx="1">
                  <c:v>82.38</c:v>
                </c:pt>
                <c:pt idx="2">
                  <c:v>71.040000000000006</c:v>
                </c:pt>
                <c:pt idx="3">
                  <c:v>74.13</c:v>
                </c:pt>
                <c:pt idx="4">
                  <c:v>74.680000000000007</c:v>
                </c:pt>
              </c:numCache>
            </c:numRef>
          </c:val>
          <c:extLst xmlns:c16r2="http://schemas.microsoft.com/office/drawing/2015/06/chart">
            <c:ext xmlns:c16="http://schemas.microsoft.com/office/drawing/2014/chart" uri="{C3380CC4-5D6E-409C-BE32-E72D297353CC}">
              <c16:uniqueId val="{00000000-13C8-48A6-AD86-316ED1DB4E8A}"/>
            </c:ext>
          </c:extLst>
        </c:ser>
        <c:dLbls>
          <c:showLegendKey val="0"/>
          <c:showVal val="0"/>
          <c:showCatName val="0"/>
          <c:showSerName val="0"/>
          <c:showPercent val="0"/>
          <c:showBubbleSize val="0"/>
        </c:dLbls>
        <c:gapWidth val="150"/>
        <c:axId val="89978368"/>
        <c:axId val="89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xmlns:c16r2="http://schemas.microsoft.com/office/drawing/2015/06/chart">
            <c:ext xmlns:c16="http://schemas.microsoft.com/office/drawing/2014/chart" uri="{C3380CC4-5D6E-409C-BE32-E72D297353CC}">
              <c16:uniqueId val="{00000001-13C8-48A6-AD86-316ED1DB4E8A}"/>
            </c:ext>
          </c:extLst>
        </c:ser>
        <c:dLbls>
          <c:showLegendKey val="0"/>
          <c:showVal val="0"/>
          <c:showCatName val="0"/>
          <c:showSerName val="0"/>
          <c:showPercent val="0"/>
          <c:showBubbleSize val="0"/>
        </c:dLbls>
        <c:marker val="1"/>
        <c:smooth val="0"/>
        <c:axId val="89978368"/>
        <c:axId val="89980288"/>
      </c:lineChart>
      <c:dateAx>
        <c:axId val="89978368"/>
        <c:scaling>
          <c:orientation val="minMax"/>
        </c:scaling>
        <c:delete val="1"/>
        <c:axPos val="b"/>
        <c:numFmt formatCode="ge" sourceLinked="1"/>
        <c:majorTickMark val="none"/>
        <c:minorTickMark val="none"/>
        <c:tickLblPos val="none"/>
        <c:crossAx val="89980288"/>
        <c:crosses val="autoZero"/>
        <c:auto val="1"/>
        <c:lblOffset val="100"/>
        <c:baseTimeUnit val="years"/>
      </c:dateAx>
      <c:valAx>
        <c:axId val="89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102.56</c:v>
                </c:pt>
                <c:pt idx="1">
                  <c:v>103.29</c:v>
                </c:pt>
                <c:pt idx="2">
                  <c:v>103.81</c:v>
                </c:pt>
                <c:pt idx="3">
                  <c:v>112.1</c:v>
                </c:pt>
                <c:pt idx="4">
                  <c:v>110.25</c:v>
                </c:pt>
              </c:numCache>
            </c:numRef>
          </c:val>
          <c:extLst xmlns:c16r2="http://schemas.microsoft.com/office/drawing/2015/06/chart">
            <c:ext xmlns:c16="http://schemas.microsoft.com/office/drawing/2014/chart" uri="{C3380CC4-5D6E-409C-BE32-E72D297353CC}">
              <c16:uniqueId val="{00000000-B7A0-426A-9F8D-F9DF18D42F07}"/>
            </c:ext>
          </c:extLst>
        </c:ser>
        <c:dLbls>
          <c:showLegendKey val="0"/>
          <c:showVal val="0"/>
          <c:showCatName val="0"/>
          <c:showSerName val="0"/>
          <c:showPercent val="0"/>
          <c:showBubbleSize val="0"/>
        </c:dLbls>
        <c:gapWidth val="150"/>
        <c:axId val="40695296"/>
        <c:axId val="406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xmlns:c16r2="http://schemas.microsoft.com/office/drawing/2015/06/chart">
            <c:ext xmlns:c16="http://schemas.microsoft.com/office/drawing/2014/chart" uri="{C3380CC4-5D6E-409C-BE32-E72D297353CC}">
              <c16:uniqueId val="{00000001-B7A0-426A-9F8D-F9DF18D42F07}"/>
            </c:ext>
          </c:extLst>
        </c:ser>
        <c:dLbls>
          <c:showLegendKey val="0"/>
          <c:showVal val="0"/>
          <c:showCatName val="0"/>
          <c:showSerName val="0"/>
          <c:showPercent val="0"/>
          <c:showBubbleSize val="0"/>
        </c:dLbls>
        <c:marker val="1"/>
        <c:smooth val="0"/>
        <c:axId val="40695296"/>
        <c:axId val="40697216"/>
      </c:lineChart>
      <c:dateAx>
        <c:axId val="40695296"/>
        <c:scaling>
          <c:orientation val="minMax"/>
        </c:scaling>
        <c:delete val="1"/>
        <c:axPos val="b"/>
        <c:numFmt formatCode="ge" sourceLinked="1"/>
        <c:majorTickMark val="none"/>
        <c:minorTickMark val="none"/>
        <c:tickLblPos val="none"/>
        <c:crossAx val="40697216"/>
        <c:crosses val="autoZero"/>
        <c:auto val="1"/>
        <c:lblOffset val="100"/>
        <c:baseTimeUnit val="years"/>
      </c:dateAx>
      <c:valAx>
        <c:axId val="4069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38.26</c:v>
                </c:pt>
                <c:pt idx="1">
                  <c:v>45.01</c:v>
                </c:pt>
                <c:pt idx="2">
                  <c:v>46.64</c:v>
                </c:pt>
                <c:pt idx="3">
                  <c:v>48.27</c:v>
                </c:pt>
                <c:pt idx="4">
                  <c:v>49.54</c:v>
                </c:pt>
              </c:numCache>
            </c:numRef>
          </c:val>
          <c:extLst xmlns:c16r2="http://schemas.microsoft.com/office/drawing/2015/06/chart">
            <c:ext xmlns:c16="http://schemas.microsoft.com/office/drawing/2014/chart" uri="{C3380CC4-5D6E-409C-BE32-E72D297353CC}">
              <c16:uniqueId val="{00000000-C236-443F-AE09-6482F188D02D}"/>
            </c:ext>
          </c:extLst>
        </c:ser>
        <c:dLbls>
          <c:showLegendKey val="0"/>
          <c:showVal val="0"/>
          <c:showCatName val="0"/>
          <c:showSerName val="0"/>
          <c:showPercent val="0"/>
          <c:showBubbleSize val="0"/>
        </c:dLbls>
        <c:gapWidth val="150"/>
        <c:axId val="40728448"/>
        <c:axId val="407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xmlns:c16r2="http://schemas.microsoft.com/office/drawing/2015/06/chart">
            <c:ext xmlns:c16="http://schemas.microsoft.com/office/drawing/2014/chart" uri="{C3380CC4-5D6E-409C-BE32-E72D297353CC}">
              <c16:uniqueId val="{00000001-C236-443F-AE09-6482F188D02D}"/>
            </c:ext>
          </c:extLst>
        </c:ser>
        <c:dLbls>
          <c:showLegendKey val="0"/>
          <c:showVal val="0"/>
          <c:showCatName val="0"/>
          <c:showSerName val="0"/>
          <c:showPercent val="0"/>
          <c:showBubbleSize val="0"/>
        </c:dLbls>
        <c:marker val="1"/>
        <c:smooth val="0"/>
        <c:axId val="40728448"/>
        <c:axId val="40734720"/>
      </c:lineChart>
      <c:dateAx>
        <c:axId val="40728448"/>
        <c:scaling>
          <c:orientation val="minMax"/>
        </c:scaling>
        <c:delete val="1"/>
        <c:axPos val="b"/>
        <c:numFmt formatCode="ge" sourceLinked="1"/>
        <c:majorTickMark val="none"/>
        <c:minorTickMark val="none"/>
        <c:tickLblPos val="none"/>
        <c:crossAx val="40734720"/>
        <c:crosses val="autoZero"/>
        <c:auto val="1"/>
        <c:lblOffset val="100"/>
        <c:baseTimeUnit val="years"/>
      </c:dateAx>
      <c:valAx>
        <c:axId val="407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22.54</c:v>
                </c:pt>
              </c:numCache>
            </c:numRef>
          </c:val>
          <c:extLst xmlns:c16r2="http://schemas.microsoft.com/office/drawing/2015/06/chart">
            <c:ext xmlns:c16="http://schemas.microsoft.com/office/drawing/2014/chart" uri="{C3380CC4-5D6E-409C-BE32-E72D297353CC}">
              <c16:uniqueId val="{00000000-EF75-4990-A897-229DE202333D}"/>
            </c:ext>
          </c:extLst>
        </c:ser>
        <c:dLbls>
          <c:showLegendKey val="0"/>
          <c:showVal val="0"/>
          <c:showCatName val="0"/>
          <c:showSerName val="0"/>
          <c:showPercent val="0"/>
          <c:showBubbleSize val="0"/>
        </c:dLbls>
        <c:gapWidth val="150"/>
        <c:axId val="40749312"/>
        <c:axId val="409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xmlns:c16r2="http://schemas.microsoft.com/office/drawing/2015/06/chart">
            <c:ext xmlns:c16="http://schemas.microsoft.com/office/drawing/2014/chart" uri="{C3380CC4-5D6E-409C-BE32-E72D297353CC}">
              <c16:uniqueId val="{00000001-EF75-4990-A897-229DE202333D}"/>
            </c:ext>
          </c:extLst>
        </c:ser>
        <c:dLbls>
          <c:showLegendKey val="0"/>
          <c:showVal val="0"/>
          <c:showCatName val="0"/>
          <c:showSerName val="0"/>
          <c:showPercent val="0"/>
          <c:showBubbleSize val="0"/>
        </c:dLbls>
        <c:marker val="1"/>
        <c:smooth val="0"/>
        <c:axId val="40749312"/>
        <c:axId val="40956288"/>
      </c:lineChart>
      <c:dateAx>
        <c:axId val="40749312"/>
        <c:scaling>
          <c:orientation val="minMax"/>
        </c:scaling>
        <c:delete val="1"/>
        <c:axPos val="b"/>
        <c:numFmt formatCode="ge" sourceLinked="1"/>
        <c:majorTickMark val="none"/>
        <c:minorTickMark val="none"/>
        <c:tickLblPos val="none"/>
        <c:crossAx val="40956288"/>
        <c:crosses val="autoZero"/>
        <c:auto val="1"/>
        <c:lblOffset val="100"/>
        <c:baseTimeUnit val="years"/>
      </c:dateAx>
      <c:valAx>
        <c:axId val="409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A0-4F66-B82A-BDED7ED78FDF}"/>
            </c:ext>
          </c:extLst>
        </c:ser>
        <c:dLbls>
          <c:showLegendKey val="0"/>
          <c:showVal val="0"/>
          <c:showCatName val="0"/>
          <c:showSerName val="0"/>
          <c:showPercent val="0"/>
          <c:showBubbleSize val="0"/>
        </c:dLbls>
        <c:gapWidth val="150"/>
        <c:axId val="40995840"/>
        <c:axId val="410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xmlns:c16r2="http://schemas.microsoft.com/office/drawing/2015/06/chart">
            <c:ext xmlns:c16="http://schemas.microsoft.com/office/drawing/2014/chart" uri="{C3380CC4-5D6E-409C-BE32-E72D297353CC}">
              <c16:uniqueId val="{00000001-40A0-4F66-B82A-BDED7ED78FDF}"/>
            </c:ext>
          </c:extLst>
        </c:ser>
        <c:dLbls>
          <c:showLegendKey val="0"/>
          <c:showVal val="0"/>
          <c:showCatName val="0"/>
          <c:showSerName val="0"/>
          <c:showPercent val="0"/>
          <c:showBubbleSize val="0"/>
        </c:dLbls>
        <c:marker val="1"/>
        <c:smooth val="0"/>
        <c:axId val="40995840"/>
        <c:axId val="41006208"/>
      </c:lineChart>
      <c:dateAx>
        <c:axId val="40995840"/>
        <c:scaling>
          <c:orientation val="minMax"/>
        </c:scaling>
        <c:delete val="1"/>
        <c:axPos val="b"/>
        <c:numFmt formatCode="ge" sourceLinked="1"/>
        <c:majorTickMark val="none"/>
        <c:minorTickMark val="none"/>
        <c:tickLblPos val="none"/>
        <c:crossAx val="41006208"/>
        <c:crosses val="autoZero"/>
        <c:auto val="1"/>
        <c:lblOffset val="100"/>
        <c:baseTimeUnit val="years"/>
      </c:dateAx>
      <c:valAx>
        <c:axId val="4100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1131.33</c:v>
                </c:pt>
                <c:pt idx="1">
                  <c:v>1755.6</c:v>
                </c:pt>
                <c:pt idx="2">
                  <c:v>3530.44</c:v>
                </c:pt>
                <c:pt idx="3">
                  <c:v>246.52</c:v>
                </c:pt>
                <c:pt idx="4">
                  <c:v>103.84</c:v>
                </c:pt>
              </c:numCache>
            </c:numRef>
          </c:val>
          <c:extLst xmlns:c16r2="http://schemas.microsoft.com/office/drawing/2015/06/chart">
            <c:ext xmlns:c16="http://schemas.microsoft.com/office/drawing/2014/chart" uri="{C3380CC4-5D6E-409C-BE32-E72D297353CC}">
              <c16:uniqueId val="{00000000-DC2A-4C05-96EE-682788D45E23}"/>
            </c:ext>
          </c:extLst>
        </c:ser>
        <c:dLbls>
          <c:showLegendKey val="0"/>
          <c:showVal val="0"/>
          <c:showCatName val="0"/>
          <c:showSerName val="0"/>
          <c:showPercent val="0"/>
          <c:showBubbleSize val="0"/>
        </c:dLbls>
        <c:gapWidth val="150"/>
        <c:axId val="50834816"/>
        <c:axId val="508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xmlns:c16r2="http://schemas.microsoft.com/office/drawing/2015/06/chart">
            <c:ext xmlns:c16="http://schemas.microsoft.com/office/drawing/2014/chart" uri="{C3380CC4-5D6E-409C-BE32-E72D297353CC}">
              <c16:uniqueId val="{00000001-DC2A-4C05-96EE-682788D45E23}"/>
            </c:ext>
          </c:extLst>
        </c:ser>
        <c:dLbls>
          <c:showLegendKey val="0"/>
          <c:showVal val="0"/>
          <c:showCatName val="0"/>
          <c:showSerName val="0"/>
          <c:showPercent val="0"/>
          <c:showBubbleSize val="0"/>
        </c:dLbls>
        <c:marker val="1"/>
        <c:smooth val="0"/>
        <c:axId val="50834816"/>
        <c:axId val="50836992"/>
      </c:lineChart>
      <c:dateAx>
        <c:axId val="50834816"/>
        <c:scaling>
          <c:orientation val="minMax"/>
        </c:scaling>
        <c:delete val="1"/>
        <c:axPos val="b"/>
        <c:numFmt formatCode="ge" sourceLinked="1"/>
        <c:majorTickMark val="none"/>
        <c:minorTickMark val="none"/>
        <c:tickLblPos val="none"/>
        <c:crossAx val="50836992"/>
        <c:crosses val="autoZero"/>
        <c:auto val="1"/>
        <c:lblOffset val="100"/>
        <c:baseTimeUnit val="years"/>
      </c:dateAx>
      <c:valAx>
        <c:axId val="5083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809.25</c:v>
                </c:pt>
                <c:pt idx="1">
                  <c:v>842.75</c:v>
                </c:pt>
                <c:pt idx="2">
                  <c:v>809.41</c:v>
                </c:pt>
                <c:pt idx="3">
                  <c:v>737.43</c:v>
                </c:pt>
                <c:pt idx="4">
                  <c:v>948.03</c:v>
                </c:pt>
              </c:numCache>
            </c:numRef>
          </c:val>
          <c:extLst xmlns:c16r2="http://schemas.microsoft.com/office/drawing/2015/06/chart">
            <c:ext xmlns:c16="http://schemas.microsoft.com/office/drawing/2014/chart" uri="{C3380CC4-5D6E-409C-BE32-E72D297353CC}">
              <c16:uniqueId val="{00000000-943C-4C69-9E27-89CAFE1E93FF}"/>
            </c:ext>
          </c:extLst>
        </c:ser>
        <c:dLbls>
          <c:showLegendKey val="0"/>
          <c:showVal val="0"/>
          <c:showCatName val="0"/>
          <c:showSerName val="0"/>
          <c:showPercent val="0"/>
          <c:showBubbleSize val="0"/>
        </c:dLbls>
        <c:gapWidth val="150"/>
        <c:axId val="40464384"/>
        <c:axId val="404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xmlns:c16r2="http://schemas.microsoft.com/office/drawing/2015/06/chart">
            <c:ext xmlns:c16="http://schemas.microsoft.com/office/drawing/2014/chart" uri="{C3380CC4-5D6E-409C-BE32-E72D297353CC}">
              <c16:uniqueId val="{00000001-943C-4C69-9E27-89CAFE1E93FF}"/>
            </c:ext>
          </c:extLst>
        </c:ser>
        <c:dLbls>
          <c:showLegendKey val="0"/>
          <c:showVal val="0"/>
          <c:showCatName val="0"/>
          <c:showSerName val="0"/>
          <c:showPercent val="0"/>
          <c:showBubbleSize val="0"/>
        </c:dLbls>
        <c:marker val="1"/>
        <c:smooth val="0"/>
        <c:axId val="40464384"/>
        <c:axId val="40466304"/>
      </c:lineChart>
      <c:dateAx>
        <c:axId val="40464384"/>
        <c:scaling>
          <c:orientation val="minMax"/>
        </c:scaling>
        <c:delete val="1"/>
        <c:axPos val="b"/>
        <c:numFmt formatCode="ge" sourceLinked="1"/>
        <c:majorTickMark val="none"/>
        <c:minorTickMark val="none"/>
        <c:tickLblPos val="none"/>
        <c:crossAx val="40466304"/>
        <c:crosses val="autoZero"/>
        <c:auto val="1"/>
        <c:lblOffset val="100"/>
        <c:baseTimeUnit val="years"/>
      </c:dateAx>
      <c:valAx>
        <c:axId val="404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95.52</c:v>
                </c:pt>
                <c:pt idx="1">
                  <c:v>97.3</c:v>
                </c:pt>
                <c:pt idx="2">
                  <c:v>99.63</c:v>
                </c:pt>
                <c:pt idx="3">
                  <c:v>109.06</c:v>
                </c:pt>
                <c:pt idx="4">
                  <c:v>98.52</c:v>
                </c:pt>
              </c:numCache>
            </c:numRef>
          </c:val>
          <c:extLst xmlns:c16r2="http://schemas.microsoft.com/office/drawing/2015/06/chart">
            <c:ext xmlns:c16="http://schemas.microsoft.com/office/drawing/2014/chart" uri="{C3380CC4-5D6E-409C-BE32-E72D297353CC}">
              <c16:uniqueId val="{00000000-36D0-42DE-A01E-7ABBF05DF326}"/>
            </c:ext>
          </c:extLst>
        </c:ser>
        <c:dLbls>
          <c:showLegendKey val="0"/>
          <c:showVal val="0"/>
          <c:showCatName val="0"/>
          <c:showSerName val="0"/>
          <c:showPercent val="0"/>
          <c:showBubbleSize val="0"/>
        </c:dLbls>
        <c:gapWidth val="150"/>
        <c:axId val="89325952"/>
        <c:axId val="893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xmlns:c16r2="http://schemas.microsoft.com/office/drawing/2015/06/chart">
            <c:ext xmlns:c16="http://schemas.microsoft.com/office/drawing/2014/chart" uri="{C3380CC4-5D6E-409C-BE32-E72D297353CC}">
              <c16:uniqueId val="{00000001-36D0-42DE-A01E-7ABBF05DF326}"/>
            </c:ext>
          </c:extLst>
        </c:ser>
        <c:dLbls>
          <c:showLegendKey val="0"/>
          <c:showVal val="0"/>
          <c:showCatName val="0"/>
          <c:showSerName val="0"/>
          <c:showPercent val="0"/>
          <c:showBubbleSize val="0"/>
        </c:dLbls>
        <c:marker val="1"/>
        <c:smooth val="0"/>
        <c:axId val="89325952"/>
        <c:axId val="89327872"/>
      </c:lineChart>
      <c:dateAx>
        <c:axId val="89325952"/>
        <c:scaling>
          <c:orientation val="minMax"/>
        </c:scaling>
        <c:delete val="1"/>
        <c:axPos val="b"/>
        <c:numFmt formatCode="ge" sourceLinked="1"/>
        <c:majorTickMark val="none"/>
        <c:minorTickMark val="none"/>
        <c:tickLblPos val="none"/>
        <c:crossAx val="89327872"/>
        <c:crosses val="autoZero"/>
        <c:auto val="1"/>
        <c:lblOffset val="100"/>
        <c:baseTimeUnit val="years"/>
      </c:dateAx>
      <c:valAx>
        <c:axId val="89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229.05</c:v>
                </c:pt>
                <c:pt idx="1">
                  <c:v>217.16</c:v>
                </c:pt>
                <c:pt idx="2">
                  <c:v>210.97</c:v>
                </c:pt>
                <c:pt idx="3">
                  <c:v>203.36</c:v>
                </c:pt>
                <c:pt idx="4">
                  <c:v>231.22</c:v>
                </c:pt>
              </c:numCache>
            </c:numRef>
          </c:val>
          <c:extLst xmlns:c16r2="http://schemas.microsoft.com/office/drawing/2015/06/chart">
            <c:ext xmlns:c16="http://schemas.microsoft.com/office/drawing/2014/chart" uri="{C3380CC4-5D6E-409C-BE32-E72D297353CC}">
              <c16:uniqueId val="{00000000-65CB-47F4-877B-83CABC07A0D1}"/>
            </c:ext>
          </c:extLst>
        </c:ser>
        <c:dLbls>
          <c:showLegendKey val="0"/>
          <c:showVal val="0"/>
          <c:showCatName val="0"/>
          <c:showSerName val="0"/>
          <c:showPercent val="0"/>
          <c:showBubbleSize val="0"/>
        </c:dLbls>
        <c:gapWidth val="150"/>
        <c:axId val="89367296"/>
        <c:axId val="893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xmlns:c16r2="http://schemas.microsoft.com/office/drawing/2015/06/chart">
            <c:ext xmlns:c16="http://schemas.microsoft.com/office/drawing/2014/chart" uri="{C3380CC4-5D6E-409C-BE32-E72D297353CC}">
              <c16:uniqueId val="{00000001-65CB-47F4-877B-83CABC07A0D1}"/>
            </c:ext>
          </c:extLst>
        </c:ser>
        <c:dLbls>
          <c:showLegendKey val="0"/>
          <c:showVal val="0"/>
          <c:showCatName val="0"/>
          <c:showSerName val="0"/>
          <c:showPercent val="0"/>
          <c:showBubbleSize val="0"/>
        </c:dLbls>
        <c:marker val="1"/>
        <c:smooth val="0"/>
        <c:axId val="89367296"/>
        <c:axId val="89369216"/>
      </c:lineChart>
      <c:dateAx>
        <c:axId val="89367296"/>
        <c:scaling>
          <c:orientation val="minMax"/>
        </c:scaling>
        <c:delete val="1"/>
        <c:axPos val="b"/>
        <c:numFmt formatCode="ge" sourceLinked="1"/>
        <c:majorTickMark val="none"/>
        <c:minorTickMark val="none"/>
        <c:tickLblPos val="none"/>
        <c:crossAx val="89369216"/>
        <c:crosses val="autoZero"/>
        <c:auto val="1"/>
        <c:lblOffset val="100"/>
        <c:baseTimeUnit val="years"/>
      </c:dateAx>
      <c:valAx>
        <c:axId val="893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福島県　南会津町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16077</v>
      </c>
      <c r="AM8" s="59"/>
      <c r="AN8" s="59"/>
      <c r="AO8" s="59"/>
      <c r="AP8" s="59"/>
      <c r="AQ8" s="59"/>
      <c r="AR8" s="59"/>
      <c r="AS8" s="59"/>
      <c r="AT8" s="50">
        <f>データ!$S$6</f>
        <v>886.47</v>
      </c>
      <c r="AU8" s="51"/>
      <c r="AV8" s="51"/>
      <c r="AW8" s="51"/>
      <c r="AX8" s="51"/>
      <c r="AY8" s="51"/>
      <c r="AZ8" s="51"/>
      <c r="BA8" s="51"/>
      <c r="BB8" s="52">
        <f>データ!$T$6</f>
        <v>18.14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51.23</v>
      </c>
      <c r="J10" s="51"/>
      <c r="K10" s="51"/>
      <c r="L10" s="51"/>
      <c r="M10" s="51"/>
      <c r="N10" s="51"/>
      <c r="O10" s="62"/>
      <c r="P10" s="52">
        <f>データ!$P$6</f>
        <v>98.67</v>
      </c>
      <c r="Q10" s="52"/>
      <c r="R10" s="52"/>
      <c r="S10" s="52"/>
      <c r="T10" s="52"/>
      <c r="U10" s="52"/>
      <c r="V10" s="52"/>
      <c r="W10" s="59">
        <f>データ!$Q$6</f>
        <v>4400</v>
      </c>
      <c r="X10" s="59"/>
      <c r="Y10" s="59"/>
      <c r="Z10" s="59"/>
      <c r="AA10" s="59"/>
      <c r="AB10" s="59"/>
      <c r="AC10" s="59"/>
      <c r="AD10" s="2"/>
      <c r="AE10" s="2"/>
      <c r="AF10" s="2"/>
      <c r="AG10" s="2"/>
      <c r="AH10" s="4"/>
      <c r="AI10" s="4"/>
      <c r="AJ10" s="4"/>
      <c r="AK10" s="4"/>
      <c r="AL10" s="59">
        <f>データ!$U$6</f>
        <v>15688</v>
      </c>
      <c r="AM10" s="59"/>
      <c r="AN10" s="59"/>
      <c r="AO10" s="59"/>
      <c r="AP10" s="59"/>
      <c r="AQ10" s="59"/>
      <c r="AR10" s="59"/>
      <c r="AS10" s="59"/>
      <c r="AT10" s="50">
        <f>データ!$V$6</f>
        <v>123.13</v>
      </c>
      <c r="AU10" s="51"/>
      <c r="AV10" s="51"/>
      <c r="AW10" s="51"/>
      <c r="AX10" s="51"/>
      <c r="AY10" s="51"/>
      <c r="AZ10" s="51"/>
      <c r="BA10" s="51"/>
      <c r="BB10" s="52">
        <f>データ!$W$6</f>
        <v>127.41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116</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i2brFam4o57i8X0S+My0F1XbaugMTPpT+rpy9/FmnvOtMR7Si6VKUWNHLRxlyDDkDZM33AbDFXI6zC2hNlDAw==" saltValue="GI7TeI8i9uUmvxQfSi4QK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73687</v>
      </c>
      <c r="D6" s="33">
        <f t="shared" si="3"/>
        <v>46</v>
      </c>
      <c r="E6" s="33">
        <f t="shared" si="3"/>
        <v>1</v>
      </c>
      <c r="F6" s="33">
        <f t="shared" si="3"/>
        <v>0</v>
      </c>
      <c r="G6" s="33">
        <f t="shared" si="3"/>
        <v>1</v>
      </c>
      <c r="H6" s="33" t="str">
        <f t="shared" si="3"/>
        <v>福島県　南会津町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51.23</v>
      </c>
      <c r="P6" s="34">
        <f t="shared" si="3"/>
        <v>98.67</v>
      </c>
      <c r="Q6" s="34">
        <f t="shared" si="3"/>
        <v>4400</v>
      </c>
      <c r="R6" s="34">
        <f t="shared" si="3"/>
        <v>16077</v>
      </c>
      <c r="S6" s="34">
        <f t="shared" si="3"/>
        <v>886.47</v>
      </c>
      <c r="T6" s="34">
        <f t="shared" si="3"/>
        <v>18.14</v>
      </c>
      <c r="U6" s="34">
        <f t="shared" si="3"/>
        <v>15688</v>
      </c>
      <c r="V6" s="34">
        <f t="shared" si="3"/>
        <v>123.13</v>
      </c>
      <c r="W6" s="34">
        <f t="shared" si="3"/>
        <v>127.41</v>
      </c>
      <c r="X6" s="35">
        <f>IF(X7="",NA(),X7)</f>
        <v>102.56</v>
      </c>
      <c r="Y6" s="35">
        <f t="shared" ref="Y6:AG6" si="4">IF(Y7="",NA(),Y7)</f>
        <v>103.29</v>
      </c>
      <c r="Z6" s="35">
        <f t="shared" si="4"/>
        <v>103.81</v>
      </c>
      <c r="AA6" s="35">
        <f t="shared" si="4"/>
        <v>112.1</v>
      </c>
      <c r="AB6" s="35">
        <f t="shared" si="4"/>
        <v>110.25</v>
      </c>
      <c r="AC6" s="35">
        <f t="shared" si="4"/>
        <v>105.53</v>
      </c>
      <c r="AD6" s="35">
        <f t="shared" si="4"/>
        <v>107.2</v>
      </c>
      <c r="AE6" s="35">
        <f t="shared" si="4"/>
        <v>106.62</v>
      </c>
      <c r="AF6" s="35">
        <f t="shared" si="4"/>
        <v>107.95</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2.64</v>
      </c>
      <c r="AS6" s="34" t="str">
        <f>IF(AS7="","",IF(AS7="-","【-】","【"&amp;SUBSTITUTE(TEXT(AS7,"#,##0.00"),"-","△")&amp;"】"))</f>
        <v>【0.85】</v>
      </c>
      <c r="AT6" s="35">
        <f>IF(AT7="",NA(),AT7)</f>
        <v>1131.33</v>
      </c>
      <c r="AU6" s="35">
        <f t="shared" ref="AU6:BC6" si="6">IF(AU7="",NA(),AU7)</f>
        <v>1755.6</v>
      </c>
      <c r="AV6" s="35">
        <f t="shared" si="6"/>
        <v>3530.44</v>
      </c>
      <c r="AW6" s="35">
        <f t="shared" si="6"/>
        <v>246.52</v>
      </c>
      <c r="AX6" s="35">
        <f t="shared" si="6"/>
        <v>103.84</v>
      </c>
      <c r="AY6" s="35">
        <f t="shared" si="6"/>
        <v>1164.51</v>
      </c>
      <c r="AZ6" s="35">
        <f t="shared" si="6"/>
        <v>434.72</v>
      </c>
      <c r="BA6" s="35">
        <f t="shared" si="6"/>
        <v>416.14</v>
      </c>
      <c r="BB6" s="35">
        <f t="shared" si="6"/>
        <v>371.89</v>
      </c>
      <c r="BC6" s="35">
        <f t="shared" si="6"/>
        <v>359.47</v>
      </c>
      <c r="BD6" s="34" t="str">
        <f>IF(BD7="","",IF(BD7="-","【-】","【"&amp;SUBSTITUTE(TEXT(BD7,"#,##0.00"),"-","△")&amp;"】"))</f>
        <v>【264.34】</v>
      </c>
      <c r="BE6" s="35">
        <f>IF(BE7="",NA(),BE7)</f>
        <v>809.25</v>
      </c>
      <c r="BF6" s="35">
        <f t="shared" ref="BF6:BN6" si="7">IF(BF7="",NA(),BF7)</f>
        <v>842.75</v>
      </c>
      <c r="BG6" s="35">
        <f t="shared" si="7"/>
        <v>809.41</v>
      </c>
      <c r="BH6" s="35">
        <f t="shared" si="7"/>
        <v>737.43</v>
      </c>
      <c r="BI6" s="35">
        <f t="shared" si="7"/>
        <v>948.03</v>
      </c>
      <c r="BJ6" s="35">
        <f t="shared" si="7"/>
        <v>498.27</v>
      </c>
      <c r="BK6" s="35">
        <f t="shared" si="7"/>
        <v>495.76</v>
      </c>
      <c r="BL6" s="35">
        <f t="shared" si="7"/>
        <v>487.22</v>
      </c>
      <c r="BM6" s="35">
        <f t="shared" si="7"/>
        <v>483.11</v>
      </c>
      <c r="BN6" s="35">
        <f t="shared" si="7"/>
        <v>401.79</v>
      </c>
      <c r="BO6" s="34" t="str">
        <f>IF(BO7="","",IF(BO7="-","【-】","【"&amp;SUBSTITUTE(TEXT(BO7,"#,##0.00"),"-","△")&amp;"】"))</f>
        <v>【274.27】</v>
      </c>
      <c r="BP6" s="35">
        <f>IF(BP7="",NA(),BP7)</f>
        <v>95.52</v>
      </c>
      <c r="BQ6" s="35">
        <f t="shared" ref="BQ6:BY6" si="8">IF(BQ7="",NA(),BQ7)</f>
        <v>97.3</v>
      </c>
      <c r="BR6" s="35">
        <f t="shared" si="8"/>
        <v>99.63</v>
      </c>
      <c r="BS6" s="35">
        <f t="shared" si="8"/>
        <v>109.06</v>
      </c>
      <c r="BT6" s="35">
        <f t="shared" si="8"/>
        <v>98.52</v>
      </c>
      <c r="BU6" s="35">
        <f t="shared" si="8"/>
        <v>90.64</v>
      </c>
      <c r="BV6" s="35">
        <f t="shared" si="8"/>
        <v>93.66</v>
      </c>
      <c r="BW6" s="35">
        <f t="shared" si="8"/>
        <v>92.76</v>
      </c>
      <c r="BX6" s="35">
        <f t="shared" si="8"/>
        <v>93.28</v>
      </c>
      <c r="BY6" s="35">
        <f t="shared" si="8"/>
        <v>100.12</v>
      </c>
      <c r="BZ6" s="34" t="str">
        <f>IF(BZ7="","",IF(BZ7="-","【-】","【"&amp;SUBSTITUTE(TEXT(BZ7,"#,##0.00"),"-","△")&amp;"】"))</f>
        <v>【104.36】</v>
      </c>
      <c r="CA6" s="35">
        <f>IF(CA7="",NA(),CA7)</f>
        <v>229.05</v>
      </c>
      <c r="CB6" s="35">
        <f t="shared" ref="CB6:CJ6" si="9">IF(CB7="",NA(),CB7)</f>
        <v>217.16</v>
      </c>
      <c r="CC6" s="35">
        <f t="shared" si="9"/>
        <v>210.97</v>
      </c>
      <c r="CD6" s="35">
        <f t="shared" si="9"/>
        <v>203.36</v>
      </c>
      <c r="CE6" s="35">
        <f t="shared" si="9"/>
        <v>231.22</v>
      </c>
      <c r="CF6" s="35">
        <f t="shared" si="9"/>
        <v>213.52</v>
      </c>
      <c r="CG6" s="35">
        <f t="shared" si="9"/>
        <v>208.21</v>
      </c>
      <c r="CH6" s="35">
        <f t="shared" si="9"/>
        <v>208.67</v>
      </c>
      <c r="CI6" s="35">
        <f t="shared" si="9"/>
        <v>208.29</v>
      </c>
      <c r="CJ6" s="35">
        <f t="shared" si="9"/>
        <v>174.97</v>
      </c>
      <c r="CK6" s="34" t="str">
        <f>IF(CK7="","",IF(CK7="-","【-】","【"&amp;SUBSTITUTE(TEXT(CK7,"#,##0.00"),"-","△")&amp;"】"))</f>
        <v>【165.71】</v>
      </c>
      <c r="CL6" s="35">
        <f>IF(CL7="",NA(),CL7)</f>
        <v>55.24</v>
      </c>
      <c r="CM6" s="35">
        <f t="shared" ref="CM6:CU6" si="10">IF(CM7="",NA(),CM7)</f>
        <v>55.41</v>
      </c>
      <c r="CN6" s="35">
        <f t="shared" si="10"/>
        <v>65.290000000000006</v>
      </c>
      <c r="CO6" s="35">
        <f t="shared" si="10"/>
        <v>63.36</v>
      </c>
      <c r="CP6" s="35">
        <f t="shared" si="10"/>
        <v>38.96</v>
      </c>
      <c r="CQ6" s="35">
        <f t="shared" si="10"/>
        <v>49.77</v>
      </c>
      <c r="CR6" s="35">
        <f t="shared" si="10"/>
        <v>49.22</v>
      </c>
      <c r="CS6" s="35">
        <f t="shared" si="10"/>
        <v>49.08</v>
      </c>
      <c r="CT6" s="35">
        <f t="shared" si="10"/>
        <v>49.32</v>
      </c>
      <c r="CU6" s="35">
        <f t="shared" si="10"/>
        <v>55.63</v>
      </c>
      <c r="CV6" s="34" t="str">
        <f>IF(CV7="","",IF(CV7="-","【-】","【"&amp;SUBSTITUTE(TEXT(CV7,"#,##0.00"),"-","△")&amp;"】"))</f>
        <v>【60.41】</v>
      </c>
      <c r="CW6" s="35">
        <f>IF(CW7="",NA(),CW7)</f>
        <v>82.5</v>
      </c>
      <c r="CX6" s="35">
        <f t="shared" ref="CX6:DF6" si="11">IF(CX7="",NA(),CX7)</f>
        <v>82.38</v>
      </c>
      <c r="CY6" s="35">
        <f t="shared" si="11"/>
        <v>71.040000000000006</v>
      </c>
      <c r="CZ6" s="35">
        <f t="shared" si="11"/>
        <v>74.13</v>
      </c>
      <c r="DA6" s="35">
        <f t="shared" si="11"/>
        <v>74.680000000000007</v>
      </c>
      <c r="DB6" s="35">
        <f t="shared" si="11"/>
        <v>79.98</v>
      </c>
      <c r="DC6" s="35">
        <f t="shared" si="11"/>
        <v>79.48</v>
      </c>
      <c r="DD6" s="35">
        <f t="shared" si="11"/>
        <v>79.3</v>
      </c>
      <c r="DE6" s="35">
        <f t="shared" si="11"/>
        <v>79.34</v>
      </c>
      <c r="DF6" s="35">
        <f t="shared" si="11"/>
        <v>82.04</v>
      </c>
      <c r="DG6" s="34" t="str">
        <f>IF(DG7="","",IF(DG7="-","【-】","【"&amp;SUBSTITUTE(TEXT(DG7,"#,##0.00"),"-","△")&amp;"】"))</f>
        <v>【89.93】</v>
      </c>
      <c r="DH6" s="35">
        <f>IF(DH7="",NA(),DH7)</f>
        <v>38.26</v>
      </c>
      <c r="DI6" s="35">
        <f t="shared" ref="DI6:DQ6" si="12">IF(DI7="",NA(),DI7)</f>
        <v>45.01</v>
      </c>
      <c r="DJ6" s="35">
        <f t="shared" si="12"/>
        <v>46.64</v>
      </c>
      <c r="DK6" s="35">
        <f t="shared" si="12"/>
        <v>48.27</v>
      </c>
      <c r="DL6" s="35">
        <f t="shared" si="12"/>
        <v>49.54</v>
      </c>
      <c r="DM6" s="35">
        <f t="shared" si="12"/>
        <v>36.43</v>
      </c>
      <c r="DN6" s="35">
        <f t="shared" si="12"/>
        <v>46.12</v>
      </c>
      <c r="DO6" s="35">
        <f t="shared" si="12"/>
        <v>47.44</v>
      </c>
      <c r="DP6" s="35">
        <f t="shared" si="12"/>
        <v>48.3</v>
      </c>
      <c r="DQ6" s="35">
        <f t="shared" si="12"/>
        <v>48.05</v>
      </c>
      <c r="DR6" s="34" t="str">
        <f>IF(DR7="","",IF(DR7="-","【-】","【"&amp;SUBSTITUTE(TEXT(DR7,"#,##0.00"),"-","△")&amp;"】"))</f>
        <v>【48.12】</v>
      </c>
      <c r="DS6" s="34">
        <f>IF(DS7="",NA(),DS7)</f>
        <v>0</v>
      </c>
      <c r="DT6" s="34">
        <f t="shared" ref="DT6:EB6" si="13">IF(DT7="",NA(),DT7)</f>
        <v>0</v>
      </c>
      <c r="DU6" s="34">
        <f t="shared" si="13"/>
        <v>0</v>
      </c>
      <c r="DV6" s="34">
        <f t="shared" si="13"/>
        <v>0</v>
      </c>
      <c r="DW6" s="35">
        <f t="shared" si="13"/>
        <v>22.54</v>
      </c>
      <c r="DX6" s="35">
        <f t="shared" si="13"/>
        <v>8.7200000000000006</v>
      </c>
      <c r="DY6" s="35">
        <f t="shared" si="13"/>
        <v>9.86</v>
      </c>
      <c r="DZ6" s="35">
        <f t="shared" si="13"/>
        <v>11.16</v>
      </c>
      <c r="EA6" s="35">
        <f t="shared" si="13"/>
        <v>12.43</v>
      </c>
      <c r="EB6" s="35">
        <f t="shared" si="13"/>
        <v>13.39</v>
      </c>
      <c r="EC6" s="34" t="str">
        <f>IF(EC7="","",IF(EC7="-","【-】","【"&amp;SUBSTITUTE(TEXT(EC7,"#,##0.00"),"-","△")&amp;"】"))</f>
        <v>【15.89】</v>
      </c>
      <c r="ED6" s="35">
        <f>IF(ED7="",NA(),ED7)</f>
        <v>1.81</v>
      </c>
      <c r="EE6" s="35">
        <f t="shared" ref="EE6:EM6" si="14">IF(EE7="",NA(),EE7)</f>
        <v>2.42</v>
      </c>
      <c r="EF6" s="35">
        <f t="shared" si="14"/>
        <v>0.4</v>
      </c>
      <c r="EG6" s="35">
        <f t="shared" si="14"/>
        <v>0.4</v>
      </c>
      <c r="EH6" s="35">
        <f t="shared" si="14"/>
        <v>2.3199999999999998</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c r="A7" s="28"/>
      <c r="B7" s="37">
        <v>2017</v>
      </c>
      <c r="C7" s="37">
        <v>73687</v>
      </c>
      <c r="D7" s="37">
        <v>46</v>
      </c>
      <c r="E7" s="37">
        <v>1</v>
      </c>
      <c r="F7" s="37">
        <v>0</v>
      </c>
      <c r="G7" s="37">
        <v>1</v>
      </c>
      <c r="H7" s="37" t="s">
        <v>104</v>
      </c>
      <c r="I7" s="37" t="s">
        <v>105</v>
      </c>
      <c r="J7" s="37" t="s">
        <v>106</v>
      </c>
      <c r="K7" s="37" t="s">
        <v>107</v>
      </c>
      <c r="L7" s="37" t="s">
        <v>108</v>
      </c>
      <c r="M7" s="37" t="s">
        <v>115</v>
      </c>
      <c r="N7" s="38" t="s">
        <v>109</v>
      </c>
      <c r="O7" s="38">
        <v>51.23</v>
      </c>
      <c r="P7" s="38">
        <v>98.67</v>
      </c>
      <c r="Q7" s="38">
        <v>4400</v>
      </c>
      <c r="R7" s="38">
        <v>16077</v>
      </c>
      <c r="S7" s="38">
        <v>886.47</v>
      </c>
      <c r="T7" s="38">
        <v>18.14</v>
      </c>
      <c r="U7" s="38">
        <v>15688</v>
      </c>
      <c r="V7" s="38">
        <v>123.13</v>
      </c>
      <c r="W7" s="38">
        <v>127.41</v>
      </c>
      <c r="X7" s="38">
        <v>102.56</v>
      </c>
      <c r="Y7" s="38">
        <v>103.29</v>
      </c>
      <c r="Z7" s="38">
        <v>103.81</v>
      </c>
      <c r="AA7" s="38">
        <v>112.1</v>
      </c>
      <c r="AB7" s="38">
        <v>110.25</v>
      </c>
      <c r="AC7" s="38">
        <v>105.53</v>
      </c>
      <c r="AD7" s="38">
        <v>107.2</v>
      </c>
      <c r="AE7" s="38">
        <v>106.62</v>
      </c>
      <c r="AF7" s="38">
        <v>107.95</v>
      </c>
      <c r="AG7" s="38">
        <v>110.05</v>
      </c>
      <c r="AH7" s="38">
        <v>113.39</v>
      </c>
      <c r="AI7" s="38">
        <v>0</v>
      </c>
      <c r="AJ7" s="38">
        <v>0</v>
      </c>
      <c r="AK7" s="38">
        <v>0</v>
      </c>
      <c r="AL7" s="38">
        <v>0</v>
      </c>
      <c r="AM7" s="38">
        <v>0</v>
      </c>
      <c r="AN7" s="38">
        <v>28.31</v>
      </c>
      <c r="AO7" s="38">
        <v>13.46</v>
      </c>
      <c r="AP7" s="38">
        <v>12.59</v>
      </c>
      <c r="AQ7" s="38">
        <v>12.44</v>
      </c>
      <c r="AR7" s="38">
        <v>2.64</v>
      </c>
      <c r="AS7" s="38">
        <v>0.85</v>
      </c>
      <c r="AT7" s="38">
        <v>1131.33</v>
      </c>
      <c r="AU7" s="38">
        <v>1755.6</v>
      </c>
      <c r="AV7" s="38">
        <v>3530.44</v>
      </c>
      <c r="AW7" s="38">
        <v>246.52</v>
      </c>
      <c r="AX7" s="38">
        <v>103.84</v>
      </c>
      <c r="AY7" s="38">
        <v>1164.51</v>
      </c>
      <c r="AZ7" s="38">
        <v>434.72</v>
      </c>
      <c r="BA7" s="38">
        <v>416.14</v>
      </c>
      <c r="BB7" s="38">
        <v>371.89</v>
      </c>
      <c r="BC7" s="38">
        <v>359.47</v>
      </c>
      <c r="BD7" s="38">
        <v>264.33999999999997</v>
      </c>
      <c r="BE7" s="38">
        <v>809.25</v>
      </c>
      <c r="BF7" s="38">
        <v>842.75</v>
      </c>
      <c r="BG7" s="38">
        <v>809.41</v>
      </c>
      <c r="BH7" s="38">
        <v>737.43</v>
      </c>
      <c r="BI7" s="38">
        <v>948.03</v>
      </c>
      <c r="BJ7" s="38">
        <v>498.27</v>
      </c>
      <c r="BK7" s="38">
        <v>495.76</v>
      </c>
      <c r="BL7" s="38">
        <v>487.22</v>
      </c>
      <c r="BM7" s="38">
        <v>483.11</v>
      </c>
      <c r="BN7" s="38">
        <v>401.79</v>
      </c>
      <c r="BO7" s="38">
        <v>274.27</v>
      </c>
      <c r="BP7" s="38">
        <v>95.52</v>
      </c>
      <c r="BQ7" s="38">
        <v>97.3</v>
      </c>
      <c r="BR7" s="38">
        <v>99.63</v>
      </c>
      <c r="BS7" s="38">
        <v>109.06</v>
      </c>
      <c r="BT7" s="38">
        <v>98.52</v>
      </c>
      <c r="BU7" s="38">
        <v>90.64</v>
      </c>
      <c r="BV7" s="38">
        <v>93.66</v>
      </c>
      <c r="BW7" s="38">
        <v>92.76</v>
      </c>
      <c r="BX7" s="38">
        <v>93.28</v>
      </c>
      <c r="BY7" s="38">
        <v>100.12</v>
      </c>
      <c r="BZ7" s="38">
        <v>104.36</v>
      </c>
      <c r="CA7" s="38">
        <v>229.05</v>
      </c>
      <c r="CB7" s="38">
        <v>217.16</v>
      </c>
      <c r="CC7" s="38">
        <v>210.97</v>
      </c>
      <c r="CD7" s="38">
        <v>203.36</v>
      </c>
      <c r="CE7" s="38">
        <v>231.22</v>
      </c>
      <c r="CF7" s="38">
        <v>213.52</v>
      </c>
      <c r="CG7" s="38">
        <v>208.21</v>
      </c>
      <c r="CH7" s="38">
        <v>208.67</v>
      </c>
      <c r="CI7" s="38">
        <v>208.29</v>
      </c>
      <c r="CJ7" s="38">
        <v>174.97</v>
      </c>
      <c r="CK7" s="38">
        <v>165.71</v>
      </c>
      <c r="CL7" s="38">
        <v>55.24</v>
      </c>
      <c r="CM7" s="38">
        <v>55.41</v>
      </c>
      <c r="CN7" s="38">
        <v>65.290000000000006</v>
      </c>
      <c r="CO7" s="38">
        <v>63.36</v>
      </c>
      <c r="CP7" s="38">
        <v>38.96</v>
      </c>
      <c r="CQ7" s="38">
        <v>49.77</v>
      </c>
      <c r="CR7" s="38">
        <v>49.22</v>
      </c>
      <c r="CS7" s="38">
        <v>49.08</v>
      </c>
      <c r="CT7" s="38">
        <v>49.32</v>
      </c>
      <c r="CU7" s="38">
        <v>55.63</v>
      </c>
      <c r="CV7" s="38">
        <v>60.41</v>
      </c>
      <c r="CW7" s="38">
        <v>82.5</v>
      </c>
      <c r="CX7" s="38">
        <v>82.38</v>
      </c>
      <c r="CY7" s="38">
        <v>71.040000000000006</v>
      </c>
      <c r="CZ7" s="38">
        <v>74.13</v>
      </c>
      <c r="DA7" s="38">
        <v>74.680000000000007</v>
      </c>
      <c r="DB7" s="38">
        <v>79.98</v>
      </c>
      <c r="DC7" s="38">
        <v>79.48</v>
      </c>
      <c r="DD7" s="38">
        <v>79.3</v>
      </c>
      <c r="DE7" s="38">
        <v>79.34</v>
      </c>
      <c r="DF7" s="38">
        <v>82.04</v>
      </c>
      <c r="DG7" s="38">
        <v>89.93</v>
      </c>
      <c r="DH7" s="38">
        <v>38.26</v>
      </c>
      <c r="DI7" s="38">
        <v>45.01</v>
      </c>
      <c r="DJ7" s="38">
        <v>46.64</v>
      </c>
      <c r="DK7" s="38">
        <v>48.27</v>
      </c>
      <c r="DL7" s="38">
        <v>49.54</v>
      </c>
      <c r="DM7" s="38">
        <v>36.43</v>
      </c>
      <c r="DN7" s="38">
        <v>46.12</v>
      </c>
      <c r="DO7" s="38">
        <v>47.44</v>
      </c>
      <c r="DP7" s="38">
        <v>48.3</v>
      </c>
      <c r="DQ7" s="38">
        <v>48.05</v>
      </c>
      <c r="DR7" s="38">
        <v>48.12</v>
      </c>
      <c r="DS7" s="38">
        <v>0</v>
      </c>
      <c r="DT7" s="38">
        <v>0</v>
      </c>
      <c r="DU7" s="38">
        <v>0</v>
      </c>
      <c r="DV7" s="38">
        <v>0</v>
      </c>
      <c r="DW7" s="38">
        <v>22.54</v>
      </c>
      <c r="DX7" s="38">
        <v>8.7200000000000006</v>
      </c>
      <c r="DY7" s="38">
        <v>9.86</v>
      </c>
      <c r="DZ7" s="38">
        <v>11.16</v>
      </c>
      <c r="EA7" s="38">
        <v>12.43</v>
      </c>
      <c r="EB7" s="38">
        <v>13.39</v>
      </c>
      <c r="EC7" s="38">
        <v>15.89</v>
      </c>
      <c r="ED7" s="38">
        <v>1.81</v>
      </c>
      <c r="EE7" s="38">
        <v>2.42</v>
      </c>
      <c r="EF7" s="38">
        <v>0.4</v>
      </c>
      <c r="EG7" s="38">
        <v>0.4</v>
      </c>
      <c r="EH7" s="38">
        <v>2.3199999999999998</v>
      </c>
      <c r="EI7" s="38">
        <v>0.64</v>
      </c>
      <c r="EJ7" s="38">
        <v>0.56000000000000005</v>
      </c>
      <c r="EK7" s="38">
        <v>0.65</v>
      </c>
      <c r="EL7" s="38">
        <v>0.46</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2019-01-22T02:20:24Z</dcterms:modified>
</cp:coreProperties>
</file>