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3HckWQOrpgDPTxAMw9XCdujua9S+gvKMGEJj8ErD5GGJpi5kLYeG8XdFjGxOnUPOP6k0DOcyq6o/3YfoqYzw==" workbookSaltValue="miBFD9i8Ru3+Ga/mnPON8Q==" workbookSpinCount="100000" lockStructure="1"/>
  <bookViews>
    <workbookView xWindow="10305" yWindow="-15" windowWidth="10200" windowHeight="867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<sst xmlns="http://schemas.openxmlformats.org/spreadsheetml/2006/main" count="232" uniqueCount="120">
  <si>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</si>
  <si>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</si>
  <si>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</si>
  <si>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</si>
  <si>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</si>
  <si>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</si>
  <si>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</si>
  <si>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</si>
  <si>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</si>
  <si>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</si>
  <si>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</si>
  <si>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</si>
  <si>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</si>
  <si>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</si>
  <si>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</si>
  <si>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</si>
  <si>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</si>
  <si>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</si>
  <si>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</si>
  <si>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</si>
  <si>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</si>
  <si>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</si>
  <si>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</si>
  <si>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</si>
  <si>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</si>
  <si>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</si>
  <si>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</si>
  <si>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</si>
  <si>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</si>
  <si>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</si>
  <si>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</si>
  <si>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</si>
  <si>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</si>
  <si>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</si>
  <si>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</si>
  <si>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</si>
  <si>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</si>
  <si>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</si>
  <si>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</si>
  <si>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</si>
  <si>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</si>
  <si>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</si>
  <si>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</si>
  <si>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</si>
  <si>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</si>
  <si>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</si>
  <si>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</si>
  <si>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</si>
  <si>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</si>
  <si>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</si>
  <si>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</si>
  <si>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</si>
  <si>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</si>
  <si>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</si>
  <si>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</si>
  <si>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</si>
  <si>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</si>
  <si>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</si>
  <si>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</si>
  <si>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</si>
  <si>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</si>
  <si>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</si>
  <si>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</si>
  <si>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</si>
  <si>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</si>
  <si>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</si>
  <si>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</si>
  <si>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</si>
  <si>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</si>
  <si>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</si>
  <si>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</si>
  <si>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</si>
  <si>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</si>
  <si>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</si>
  <si>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</si>
  <si>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</si>
  <si>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</si>
  <si>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</si>
  <si>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</si>
  <si>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</si>
  <si>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</si>
  <si>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</si>
  <si>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</si>
  <si>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</si>
  <si>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</si>
  <si>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</si>
  <si>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</si>
  <si>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</si>
  <si>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</si>
  <si>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</si>
  <si>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</si>
  <si>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</si>
  <si>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</si>
  <si>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</si>
  <si>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</si>
  <si>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</si>
  <si>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</si>
  <si>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</si>
  <si>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</si>
  <si>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</si>
  <si>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</si>
  <si>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</si>
  <si>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</si>
  <si>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</si>
  <si>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</si>
  <si>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</si>
  <si>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</si>
  <si>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</si>
  <si>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</si>
  <si>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</si>
  <si>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</si>
  <si>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</si>
  <si>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</si>
  <si>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</si>
  <si>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</si>
  <si>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</si>
  <si>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</si>
  <si>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継続的に100％を上回る黒字経営が続いている。Ｈ29年度は建設作業員宿舎等の大口使用者の減少に伴い、給水収益が減収となり前年度比率を下回ったが、同規模類似団体（以下、類団）及び全国平均は大きく上回った。
②　累積欠損金は、現時点で発生していない。
③　毎年度100％を大きく超え、支払能力は十分備えている。
④　全国及び類団平均値より企業債残高割合が少なく、減少傾向にある。他団体と比べて債務は軽いと言える。
⑤　給水収益の減収により、前年度比8.37ポイント下回ったが、全国及び類団平均値は上回った。給水に係る費用は給水収益で賄っているが、口座振替の推進や滞納対策を一層強化し回収率アップを目指す。
⑥　類団平均では2.27ポイント、全国平均では8.37ポイント上回っている。維持管理費の縮減や経常費用の見直し、投資の効率化を進める必要がある。
⑦　全国及び類団平均値を下回っている要因は、原発事故で避難指示区域に設定された小高水道事業が要因である。Ｈ28年7月に給水区域の大部分が避難指示解除となり、利用率は今後徐々に上昇すると予測される。しかし、給水人口の減少に伴う収益低下の長期化を踏まえ、水需要予測を反映した適正な施設規模を検討しなければならない。
⑧　前年度から0.72ポイント上昇した。特に、避難指示区域が解除された小高水道事業は、29年度以後も有収率は上昇すると予測される。無収水量の主たる要因が漏水であるので、老朽管の更新や適正な維持管理に努め、漏水防止対策も継続的に取り組む。</t>
    <rPh sb="31" eb="33">
      <t>ケンセツ</t>
    </rPh>
    <rPh sb="33" eb="36">
      <t>サギョウイン</t>
    </rPh>
    <rPh sb="36" eb="38">
      <t>シュクシャ</t>
    </rPh>
    <rPh sb="38" eb="39">
      <t>トウ</t>
    </rPh>
    <rPh sb="40" eb="42">
      <t>オオグチ</t>
    </rPh>
    <rPh sb="42" eb="45">
      <t>シヨウシャ</t>
    </rPh>
    <rPh sb="46" eb="48">
      <t>ゲンショウ</t>
    </rPh>
    <rPh sb="57" eb="59">
      <t>ゲンシュウ</t>
    </rPh>
    <rPh sb="62" eb="65">
      <t>ゼンネンド</t>
    </rPh>
    <rPh sb="68" eb="70">
      <t>シタマワ</t>
    </rPh>
    <rPh sb="88" eb="89">
      <t>オヨ</t>
    </rPh>
    <rPh sb="90" eb="92">
      <t>ゼンコク</t>
    </rPh>
    <rPh sb="95" eb="96">
      <t>オオ</t>
    </rPh>
    <rPh sb="136" eb="137">
      <t>オオ</t>
    </rPh>
    <rPh sb="214" eb="215">
      <t>ゲン</t>
    </rPh>
    <rPh sb="232" eb="234">
      <t>シタマワ</t>
    </rPh>
    <rPh sb="238" eb="240">
      <t>ゼンコク</t>
    </rPh>
    <rPh sb="458" eb="460">
      <t>コンゴ</t>
    </rPh>
    <rPh sb="460" eb="462">
      <t>ジョジョ</t>
    </rPh>
    <phoneticPr fontId="17"/>
  </si>
  <si>
    <r>
      <t xml:space="preserve">①　全国及び類団平均値を上回り、比率が上昇傾向にあるため、配水管路について布設後20年を経過した管路のうち、漏水等が多く耐久性が低下している区間を選定し、更新事業を実施する必要がある。
②　全国平均は下回ったが、類団平均値を3.44ポイント上回った。前年度比でも12.94ポイント上昇しているため、今後、法定耐用年数を経過し更新時期を迎える管路の増加が考えられるため、計画的かつ効率的な更新に取り組む。
③　全国及び類団平均値を上回っている。年度により差があり、特にH26年度は、復旧・復興事業を優先したため更新率が著しく低下した。H27年度には事業を再開したため大きく上昇した。また、H29年度に原町水道事業で策定、H30年度に小高水道事業で策定予定の施設全体の更新計画に基づきながら、今後計画的に実施していく予定である。
</t>
    </r>
    <r>
      <rPr>
        <sz val="9"/>
        <color theme="1"/>
        <rFont val="ＭＳ ゴシック"/>
        <family val="3"/>
        <charset val="128"/>
      </rPr>
      <t>※　管路の耐久性が低下している区間の選定と、限られた財源の中で管路の優先度を評価した計画的な方策が課題となる。</t>
    </r>
    <rPh sb="97" eb="99">
      <t>ヘイキン</t>
    </rPh>
    <rPh sb="100" eb="102">
      <t>シタマワ</t>
    </rPh>
    <rPh sb="120" eb="122">
      <t>ウワマワ</t>
    </rPh>
    <rPh sb="125" eb="129">
      <t>ゼンネンドヒ</t>
    </rPh>
    <rPh sb="140" eb="142">
      <t>ジョウショウ</t>
    </rPh>
    <rPh sb="152" eb="154">
      <t>ホウテイ</t>
    </rPh>
    <rPh sb="154" eb="156">
      <t>タイヨウ</t>
    </rPh>
    <rPh sb="156" eb="158">
      <t>ネンスウ</t>
    </rPh>
    <rPh sb="159" eb="161">
      <t>ケイカ</t>
    </rPh>
    <rPh sb="204" eb="206">
      <t>ゼンコク</t>
    </rPh>
    <rPh sb="206" eb="207">
      <t>オヨ</t>
    </rPh>
    <rPh sb="299" eb="301">
      <t>ハラマチ</t>
    </rPh>
    <rPh sb="301" eb="303">
      <t>スイドウ</t>
    </rPh>
    <rPh sb="303" eb="305">
      <t>ジギョウ</t>
    </rPh>
    <rPh sb="306" eb="308">
      <t>サクテイ</t>
    </rPh>
    <rPh sb="315" eb="317">
      <t>オダカ</t>
    </rPh>
    <phoneticPr fontId="17"/>
  </si>
  <si>
    <t>　当市水道事業全体の経営は、収益性については概ね良好と捉えている。しかし、指標に表れていないが、小高水道事業は震災と原発事故以降、給水収益が激減し、営業損失の長期化を余儀なくされている。Ｈ28年度に避難指示区域の大部分が解除され、給水収益は上昇傾向にある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115" eb="117">
      <t>キュウスイ</t>
    </rPh>
    <rPh sb="117" eb="119">
      <t>シュウエキ</t>
    </rPh>
    <rPh sb="120" eb="122">
      <t>ジョウショウ</t>
    </rPh>
    <rPh sb="122" eb="124">
      <t>ケイコウ</t>
    </rPh>
    <rPh sb="281" eb="282">
      <t>モト</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</si>
</sst>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1.42</c:v>
                </c:pt>
                <c:pt idx="1">
                  <c:v>0.01</c:v>
                </c:pt>
                <c:pt idx="2">
                  <c:v>0.85</c:v>
                </c:pt>
                <c:pt idx="3">
                  <c:v>0.7</c:v>
                </c:pt>
                <c:pt idx="4">
                  <c:v>0.74</c:v>
                </c:pt>
              </c:numCache>
            </c:numRef>
          </c:val>
          <c:extLst xmlns:c16r2="http://schemas.microsoft.com/office/drawing/2015/06/chart">
            <c:ext xmlns:c16="http://schemas.microsoft.com/office/drawing/2014/chart" uri="{C3380CC4-5D6E-409C-BE32-E72D297353CC}">
              <c16:uniqueId val="{00000000-F02C-4493-8424-BB9F9F230B07}"/>
            </c:ext>
          </c:extLst>
        </c:ser>
        <c:dLbls>
          <c:showLegendKey val="0"/>
          <c:showVal val="0"/>
          <c:showCatName val="0"/>
          <c:showSerName val="0"/>
          <c:showPercent val="0"/>
          <c:showBubbleSize val="0"/>
        </c:dLbls>
        <c:gapWidth val="150"/>
        <c:axId val="33510912"/>
        <c:axId val="33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F02C-4493-8424-BB9F9F230B07}"/>
            </c:ext>
          </c:extLst>
        </c:ser>
        <c:dLbls>
          <c:showLegendKey val="0"/>
          <c:showVal val="0"/>
          <c:showCatName val="0"/>
          <c:showSerName val="0"/>
          <c:showPercent val="0"/>
          <c:showBubbleSize val="0"/>
        </c:dLbls>
        <c:marker val="1"/>
        <c:smooth val="0"/>
        <c:axId val="33510912"/>
        <c:axId val="33512832"/>
      </c:lineChart>
      <c:dateAx>
        <c:axId val="33510912"/>
        <c:scaling>
          <c:orientation val="minMax"/>
        </c:scaling>
        <c:delete val="1"/>
        <c:axPos val="b"/>
        <c:numFmt formatCode="ge" sourceLinked="1"/>
        <c:majorTickMark val="none"/>
        <c:minorTickMark val="none"/>
        <c:tickLblPos val="none"/>
        <c:crossAx val="33512832"/>
        <c:crosses val="autoZero"/>
        <c:auto val="1"/>
        <c:lblOffset val="100"/>
        <c:baseTimeUnit val="years"/>
      </c:dateAx>
      <c:valAx>
        <c:axId val="33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44.5</c:v>
                </c:pt>
                <c:pt idx="1">
                  <c:v>47.93</c:v>
                </c:pt>
                <c:pt idx="2">
                  <c:v>51.87</c:v>
                </c:pt>
                <c:pt idx="3">
                  <c:v>52.74</c:v>
                </c:pt>
                <c:pt idx="4">
                  <c:v>50.99</c:v>
                </c:pt>
              </c:numCache>
            </c:numRef>
          </c:val>
          <c:extLst xmlns:c16r2="http://schemas.microsoft.com/office/drawing/2015/06/chart">
            <c:ext xmlns:c16="http://schemas.microsoft.com/office/drawing/2014/chart" uri="{C3380CC4-5D6E-409C-BE32-E72D297353CC}">
              <c16:uniqueId val="{00000000-FBE2-4333-8B83-7D7B2659451A}"/>
            </c:ext>
          </c:extLst>
        </c:ser>
        <c:dLbls>
          <c:showLegendKey val="0"/>
          <c:showVal val="0"/>
          <c:showCatName val="0"/>
          <c:showSerName val="0"/>
          <c:showPercent val="0"/>
          <c:showBubbleSize val="0"/>
        </c:dLbls>
        <c:gapWidth val="150"/>
        <c:axId val="87655936"/>
        <c:axId val="876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BE2-4333-8B83-7D7B2659451A}"/>
            </c:ext>
          </c:extLst>
        </c:ser>
        <c:dLbls>
          <c:showLegendKey val="0"/>
          <c:showVal val="0"/>
          <c:showCatName val="0"/>
          <c:showSerName val="0"/>
          <c:showPercent val="0"/>
          <c:showBubbleSize val="0"/>
        </c:dLbls>
        <c:marker val="1"/>
        <c:smooth val="0"/>
        <c:axId val="87655936"/>
        <c:axId val="87657856"/>
      </c:lineChart>
      <c:dateAx>
        <c:axId val="87655936"/>
        <c:scaling>
          <c:orientation val="minMax"/>
        </c:scaling>
        <c:delete val="1"/>
        <c:axPos val="b"/>
        <c:numFmt formatCode="ge" sourceLinked="1"/>
        <c:majorTickMark val="none"/>
        <c:minorTickMark val="none"/>
        <c:tickLblPos val="none"/>
        <c:crossAx val="87657856"/>
        <c:crosses val="autoZero"/>
        <c:auto val="1"/>
        <c:lblOffset val="100"/>
        <c:baseTimeUnit val="years"/>
      </c:dateAx>
      <c:valAx>
        <c:axId val="87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79.91</c:v>
                </c:pt>
                <c:pt idx="1">
                  <c:v>82.04</c:v>
                </c:pt>
                <c:pt idx="2">
                  <c:v>82.43</c:v>
                </c:pt>
                <c:pt idx="3">
                  <c:v>83.79</c:v>
                </c:pt>
                <c:pt idx="4">
                  <c:v>84.51</c:v>
                </c:pt>
              </c:numCache>
            </c:numRef>
          </c:val>
          <c:extLst xmlns:c16r2="http://schemas.microsoft.com/office/drawing/2015/06/chart">
            <c:ext xmlns:c16="http://schemas.microsoft.com/office/drawing/2014/chart" uri="{C3380CC4-5D6E-409C-BE32-E72D297353CC}">
              <c16:uniqueId val="{00000000-BEE9-4E85-9DCE-3B50A35BE7DB}"/>
            </c:ext>
          </c:extLst>
        </c:ser>
        <c:dLbls>
          <c:showLegendKey val="0"/>
          <c:showVal val="0"/>
          <c:showCatName val="0"/>
          <c:showSerName val="0"/>
          <c:showPercent val="0"/>
          <c:showBubbleSize val="0"/>
        </c:dLbls>
        <c:gapWidth val="150"/>
        <c:axId val="87709568"/>
        <c:axId val="877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BEE9-4E85-9DCE-3B50A35BE7DB}"/>
            </c:ext>
          </c:extLst>
        </c:ser>
        <c:dLbls>
          <c:showLegendKey val="0"/>
          <c:showVal val="0"/>
          <c:showCatName val="0"/>
          <c:showSerName val="0"/>
          <c:showPercent val="0"/>
          <c:showBubbleSize val="0"/>
        </c:dLbls>
        <c:marker val="1"/>
        <c:smooth val="0"/>
        <c:axId val="87709568"/>
        <c:axId val="87711744"/>
      </c:lineChart>
      <c:dateAx>
        <c:axId val="87709568"/>
        <c:scaling>
          <c:orientation val="minMax"/>
        </c:scaling>
        <c:delete val="1"/>
        <c:axPos val="b"/>
        <c:numFmt formatCode="ge" sourceLinked="1"/>
        <c:majorTickMark val="none"/>
        <c:minorTickMark val="none"/>
        <c:tickLblPos val="none"/>
        <c:crossAx val="87711744"/>
        <c:crosses val="autoZero"/>
        <c:auto val="1"/>
        <c:lblOffset val="100"/>
        <c:baseTimeUnit val="years"/>
      </c:dateAx>
      <c:valAx>
        <c:axId val="87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139.06</c:v>
                </c:pt>
                <c:pt idx="1">
                  <c:v>118.8</c:v>
                </c:pt>
                <c:pt idx="2">
                  <c:v>147.68</c:v>
                </c:pt>
                <c:pt idx="3">
                  <c:v>160.34</c:v>
                </c:pt>
                <c:pt idx="4">
                  <c:v>146.72</c:v>
                </c:pt>
              </c:numCache>
            </c:numRef>
          </c:val>
          <c:extLst xmlns:c16r2="http://schemas.microsoft.com/office/drawing/2015/06/chart">
            <c:ext xmlns:c16="http://schemas.microsoft.com/office/drawing/2014/chart" uri="{C3380CC4-5D6E-409C-BE32-E72D297353CC}">
              <c16:uniqueId val="{00000000-AB8E-4AA1-BAC3-9E281C25D80C}"/>
            </c:ext>
          </c:extLst>
        </c:ser>
        <c:dLbls>
          <c:showLegendKey val="0"/>
          <c:showVal val="0"/>
          <c:showCatName val="0"/>
          <c:showSerName val="0"/>
          <c:showPercent val="0"/>
          <c:showBubbleSize val="0"/>
        </c:dLbls>
        <c:gapWidth val="150"/>
        <c:axId val="33552256"/>
        <c:axId val="873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AB8E-4AA1-BAC3-9E281C25D80C}"/>
            </c:ext>
          </c:extLst>
        </c:ser>
        <c:dLbls>
          <c:showLegendKey val="0"/>
          <c:showVal val="0"/>
          <c:showCatName val="0"/>
          <c:showSerName val="0"/>
          <c:showPercent val="0"/>
          <c:showBubbleSize val="0"/>
        </c:dLbls>
        <c:marker val="1"/>
        <c:smooth val="0"/>
        <c:axId val="33552256"/>
        <c:axId val="87306240"/>
      </c:lineChart>
      <c:dateAx>
        <c:axId val="33552256"/>
        <c:scaling>
          <c:orientation val="minMax"/>
        </c:scaling>
        <c:delete val="1"/>
        <c:axPos val="b"/>
        <c:numFmt formatCode="ge" sourceLinked="1"/>
        <c:majorTickMark val="none"/>
        <c:minorTickMark val="none"/>
        <c:tickLblPos val="none"/>
        <c:crossAx val="87306240"/>
        <c:crosses val="autoZero"/>
        <c:auto val="1"/>
        <c:lblOffset val="100"/>
        <c:baseTimeUnit val="years"/>
      </c:dateAx>
      <c:valAx>
        <c:axId val="8730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44.89</c:v>
                </c:pt>
                <c:pt idx="1">
                  <c:v>48.53</c:v>
                </c:pt>
                <c:pt idx="2">
                  <c:v>49.39</c:v>
                </c:pt>
                <c:pt idx="3">
                  <c:v>50.58</c:v>
                </c:pt>
                <c:pt idx="4">
                  <c:v>50.57</c:v>
                </c:pt>
              </c:numCache>
            </c:numRef>
          </c:val>
          <c:extLst xmlns:c16r2="http://schemas.microsoft.com/office/drawing/2015/06/chart">
            <c:ext xmlns:c16="http://schemas.microsoft.com/office/drawing/2014/chart" uri="{C3380CC4-5D6E-409C-BE32-E72D297353CC}">
              <c16:uniqueId val="{00000000-5954-4409-BEE3-E7B7DE48B308}"/>
            </c:ext>
          </c:extLst>
        </c:ser>
        <c:dLbls>
          <c:showLegendKey val="0"/>
          <c:showVal val="0"/>
          <c:showCatName val="0"/>
          <c:showSerName val="0"/>
          <c:showPercent val="0"/>
          <c:showBubbleSize val="0"/>
        </c:dLbls>
        <c:gapWidth val="150"/>
        <c:axId val="69941504"/>
        <c:axId val="699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5954-4409-BEE3-E7B7DE48B308}"/>
            </c:ext>
          </c:extLst>
        </c:ser>
        <c:dLbls>
          <c:showLegendKey val="0"/>
          <c:showVal val="0"/>
          <c:showCatName val="0"/>
          <c:showSerName val="0"/>
          <c:showPercent val="0"/>
          <c:showBubbleSize val="0"/>
        </c:dLbls>
        <c:marker val="1"/>
        <c:smooth val="0"/>
        <c:axId val="69941504"/>
        <c:axId val="69943680"/>
      </c:lineChart>
      <c:dateAx>
        <c:axId val="69941504"/>
        <c:scaling>
          <c:orientation val="minMax"/>
        </c:scaling>
        <c:delete val="1"/>
        <c:axPos val="b"/>
        <c:numFmt formatCode="ge" sourceLinked="1"/>
        <c:majorTickMark val="none"/>
        <c:minorTickMark val="none"/>
        <c:tickLblPos val="none"/>
        <c:crossAx val="69943680"/>
        <c:crosses val="autoZero"/>
        <c:auto val="1"/>
        <c:lblOffset val="100"/>
        <c:baseTimeUnit val="years"/>
      </c:dateAx>
      <c:valAx>
        <c:axId val="699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2.3199999999999998</c:v>
                </c:pt>
                <c:pt idx="3" formatCode="#,##0.00;&quot;△&quot;#,##0.00;&quot;-&quot;">
                  <c:v>2.69</c:v>
                </c:pt>
                <c:pt idx="4" formatCode="#,##0.00;&quot;△&quot;#,##0.00;&quot;-&quot;">
                  <c:v>15.63</c:v>
                </c:pt>
              </c:numCache>
            </c:numRef>
          </c:val>
          <c:extLst xmlns:c16r2="http://schemas.microsoft.com/office/drawing/2015/06/chart">
            <c:ext xmlns:c16="http://schemas.microsoft.com/office/drawing/2014/chart" uri="{C3380CC4-5D6E-409C-BE32-E72D297353CC}">
              <c16:uniqueId val="{00000000-003B-475B-9736-EFD9F18D1729}"/>
            </c:ext>
          </c:extLst>
        </c:ser>
        <c:dLbls>
          <c:showLegendKey val="0"/>
          <c:showVal val="0"/>
          <c:showCatName val="0"/>
          <c:showSerName val="0"/>
          <c:showPercent val="0"/>
          <c:showBubbleSize val="0"/>
        </c:dLbls>
        <c:gapWidth val="150"/>
        <c:axId val="69978752"/>
        <c:axId val="874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03B-475B-9736-EFD9F18D1729}"/>
            </c:ext>
          </c:extLst>
        </c:ser>
        <c:dLbls>
          <c:showLegendKey val="0"/>
          <c:showVal val="0"/>
          <c:showCatName val="0"/>
          <c:showSerName val="0"/>
          <c:showPercent val="0"/>
          <c:showBubbleSize val="0"/>
        </c:dLbls>
        <c:marker val="1"/>
        <c:smooth val="0"/>
        <c:axId val="69978752"/>
        <c:axId val="87429888"/>
      </c:lineChart>
      <c:dateAx>
        <c:axId val="69978752"/>
        <c:scaling>
          <c:orientation val="minMax"/>
        </c:scaling>
        <c:delete val="1"/>
        <c:axPos val="b"/>
        <c:numFmt formatCode="ge" sourceLinked="1"/>
        <c:majorTickMark val="none"/>
        <c:minorTickMark val="none"/>
        <c:tickLblPos val="none"/>
        <c:crossAx val="87429888"/>
        <c:crosses val="autoZero"/>
        <c:auto val="1"/>
        <c:lblOffset val="100"/>
        <c:baseTimeUnit val="years"/>
      </c:dateAx>
      <c:valAx>
        <c:axId val="87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AB-46E7-A7E6-A5AA33E1F765}"/>
            </c:ext>
          </c:extLst>
        </c:ser>
        <c:dLbls>
          <c:showLegendKey val="0"/>
          <c:showVal val="0"/>
          <c:showCatName val="0"/>
          <c:showSerName val="0"/>
          <c:showPercent val="0"/>
          <c:showBubbleSize val="0"/>
        </c:dLbls>
        <c:gapWidth val="150"/>
        <c:axId val="87463040"/>
        <c:axId val="874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72AB-46E7-A7E6-A5AA33E1F765}"/>
            </c:ext>
          </c:extLst>
        </c:ser>
        <c:dLbls>
          <c:showLegendKey val="0"/>
          <c:showVal val="0"/>
          <c:showCatName val="0"/>
          <c:showSerName val="0"/>
          <c:showPercent val="0"/>
          <c:showBubbleSize val="0"/>
        </c:dLbls>
        <c:marker val="1"/>
        <c:smooth val="0"/>
        <c:axId val="87463040"/>
        <c:axId val="87464960"/>
      </c:lineChart>
      <c:dateAx>
        <c:axId val="87463040"/>
        <c:scaling>
          <c:orientation val="minMax"/>
        </c:scaling>
        <c:delete val="1"/>
        <c:axPos val="b"/>
        <c:numFmt formatCode="ge" sourceLinked="1"/>
        <c:majorTickMark val="none"/>
        <c:minorTickMark val="none"/>
        <c:tickLblPos val="none"/>
        <c:crossAx val="87464960"/>
        <c:crosses val="autoZero"/>
        <c:auto val="1"/>
        <c:lblOffset val="100"/>
        <c:baseTimeUnit val="years"/>
      </c:dateAx>
      <c:valAx>
        <c:axId val="8746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1096.4100000000001</c:v>
                </c:pt>
                <c:pt idx="1">
                  <c:v>1094.51</c:v>
                </c:pt>
                <c:pt idx="2">
                  <c:v>1153.94</c:v>
                </c:pt>
                <c:pt idx="3">
                  <c:v>1233.46</c:v>
                </c:pt>
                <c:pt idx="4">
                  <c:v>984.55</c:v>
                </c:pt>
              </c:numCache>
            </c:numRef>
          </c:val>
          <c:extLst xmlns:c16r2="http://schemas.microsoft.com/office/drawing/2015/06/chart">
            <c:ext xmlns:c16="http://schemas.microsoft.com/office/drawing/2014/chart" uri="{C3380CC4-5D6E-409C-BE32-E72D297353CC}">
              <c16:uniqueId val="{00000000-5223-4614-8087-4AD73B0A2F94}"/>
            </c:ext>
          </c:extLst>
        </c:ser>
        <c:dLbls>
          <c:showLegendKey val="0"/>
          <c:showVal val="0"/>
          <c:showCatName val="0"/>
          <c:showSerName val="0"/>
          <c:showPercent val="0"/>
          <c:showBubbleSize val="0"/>
        </c:dLbls>
        <c:gapWidth val="150"/>
        <c:axId val="88815488"/>
        <c:axId val="888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5223-4614-8087-4AD73B0A2F94}"/>
            </c:ext>
          </c:extLst>
        </c:ser>
        <c:dLbls>
          <c:showLegendKey val="0"/>
          <c:showVal val="0"/>
          <c:showCatName val="0"/>
          <c:showSerName val="0"/>
          <c:showPercent val="0"/>
          <c:showBubbleSize val="0"/>
        </c:dLbls>
        <c:marker val="1"/>
        <c:smooth val="0"/>
        <c:axId val="88815488"/>
        <c:axId val="88825856"/>
      </c:lineChart>
      <c:dateAx>
        <c:axId val="88815488"/>
        <c:scaling>
          <c:orientation val="minMax"/>
        </c:scaling>
        <c:delete val="1"/>
        <c:axPos val="b"/>
        <c:numFmt formatCode="ge" sourceLinked="1"/>
        <c:majorTickMark val="none"/>
        <c:minorTickMark val="none"/>
        <c:tickLblPos val="none"/>
        <c:crossAx val="88825856"/>
        <c:crosses val="autoZero"/>
        <c:auto val="1"/>
        <c:lblOffset val="100"/>
        <c:baseTimeUnit val="years"/>
      </c:dateAx>
      <c:valAx>
        <c:axId val="8882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188.77</c:v>
                </c:pt>
                <c:pt idx="1">
                  <c:v>154.08000000000001</c:v>
                </c:pt>
                <c:pt idx="2">
                  <c:v>129.33000000000001</c:v>
                </c:pt>
                <c:pt idx="3">
                  <c:v>115.07</c:v>
                </c:pt>
                <c:pt idx="4">
                  <c:v>111.37</c:v>
                </c:pt>
              </c:numCache>
            </c:numRef>
          </c:val>
          <c:extLst xmlns:c16r2="http://schemas.microsoft.com/office/drawing/2015/06/chart">
            <c:ext xmlns:c16="http://schemas.microsoft.com/office/drawing/2014/chart" uri="{C3380CC4-5D6E-409C-BE32-E72D297353CC}">
              <c16:uniqueId val="{00000000-9444-499F-ABE7-2B052C28682C}"/>
            </c:ext>
          </c:extLst>
        </c:ser>
        <c:dLbls>
          <c:showLegendKey val="0"/>
          <c:showVal val="0"/>
          <c:showCatName val="0"/>
          <c:showSerName val="0"/>
          <c:showPercent val="0"/>
          <c:showBubbleSize val="0"/>
        </c:dLbls>
        <c:gapWidth val="150"/>
        <c:axId val="88860928"/>
        <c:axId val="888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444-499F-ABE7-2B052C28682C}"/>
            </c:ext>
          </c:extLst>
        </c:ser>
        <c:dLbls>
          <c:showLegendKey val="0"/>
          <c:showVal val="0"/>
          <c:showCatName val="0"/>
          <c:showSerName val="0"/>
          <c:showPercent val="0"/>
          <c:showBubbleSize val="0"/>
        </c:dLbls>
        <c:marker val="1"/>
        <c:smooth val="0"/>
        <c:axId val="88860928"/>
        <c:axId val="88863104"/>
      </c:lineChart>
      <c:dateAx>
        <c:axId val="88860928"/>
        <c:scaling>
          <c:orientation val="minMax"/>
        </c:scaling>
        <c:delete val="1"/>
        <c:axPos val="b"/>
        <c:numFmt formatCode="ge" sourceLinked="1"/>
        <c:majorTickMark val="none"/>
        <c:minorTickMark val="none"/>
        <c:tickLblPos val="none"/>
        <c:crossAx val="88863104"/>
        <c:crosses val="autoZero"/>
        <c:auto val="1"/>
        <c:lblOffset val="100"/>
        <c:baseTimeUnit val="years"/>
      </c:dateAx>
      <c:valAx>
        <c:axId val="8886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112.45</c:v>
                </c:pt>
                <c:pt idx="1">
                  <c:v>103.74</c:v>
                </c:pt>
                <c:pt idx="2">
                  <c:v>137.76</c:v>
                </c:pt>
                <c:pt idx="3">
                  <c:v>140.38999999999999</c:v>
                </c:pt>
                <c:pt idx="4">
                  <c:v>132.02000000000001</c:v>
                </c:pt>
              </c:numCache>
            </c:numRef>
          </c:val>
          <c:extLst xmlns:c16r2="http://schemas.microsoft.com/office/drawing/2015/06/chart">
            <c:ext xmlns:c16="http://schemas.microsoft.com/office/drawing/2014/chart" uri="{C3380CC4-5D6E-409C-BE32-E72D297353CC}">
              <c16:uniqueId val="{00000000-5039-47CC-8B3A-BD7EFD8C1315}"/>
            </c:ext>
          </c:extLst>
        </c:ser>
        <c:dLbls>
          <c:showLegendKey val="0"/>
          <c:showVal val="0"/>
          <c:showCatName val="0"/>
          <c:showSerName val="0"/>
          <c:showPercent val="0"/>
          <c:showBubbleSize val="0"/>
        </c:dLbls>
        <c:gapWidth val="150"/>
        <c:axId val="87524480"/>
        <c:axId val="87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5039-47CC-8B3A-BD7EFD8C1315}"/>
            </c:ext>
          </c:extLst>
        </c:ser>
        <c:dLbls>
          <c:showLegendKey val="0"/>
          <c:showVal val="0"/>
          <c:showCatName val="0"/>
          <c:showSerName val="0"/>
          <c:showPercent val="0"/>
          <c:showBubbleSize val="0"/>
        </c:dLbls>
        <c:marker val="1"/>
        <c:smooth val="0"/>
        <c:axId val="87524480"/>
        <c:axId val="87526400"/>
      </c:lineChart>
      <c:dateAx>
        <c:axId val="87524480"/>
        <c:scaling>
          <c:orientation val="minMax"/>
        </c:scaling>
        <c:delete val="1"/>
        <c:axPos val="b"/>
        <c:numFmt formatCode="ge" sourceLinked="1"/>
        <c:majorTickMark val="none"/>
        <c:minorTickMark val="none"/>
        <c:tickLblPos val="none"/>
        <c:crossAx val="87526400"/>
        <c:crosses val="autoZero"/>
        <c:auto val="1"/>
        <c:lblOffset val="100"/>
        <c:baseTimeUnit val="years"/>
      </c:dateAx>
      <c:valAx>
        <c:axId val="87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201.68</c:v>
                </c:pt>
                <c:pt idx="1">
                  <c:v>225.12</c:v>
                </c:pt>
                <c:pt idx="2">
                  <c:v>172.38</c:v>
                </c:pt>
                <c:pt idx="3">
                  <c:v>169.65</c:v>
                </c:pt>
                <c:pt idx="4">
                  <c:v>174.08</c:v>
                </c:pt>
              </c:numCache>
            </c:numRef>
          </c:val>
          <c:extLst xmlns:c16r2="http://schemas.microsoft.com/office/drawing/2015/06/chart">
            <c:ext xmlns:c16="http://schemas.microsoft.com/office/drawing/2014/chart" uri="{C3380CC4-5D6E-409C-BE32-E72D297353CC}">
              <c16:uniqueId val="{00000000-11E3-4699-A017-A8BF85B8F2E9}"/>
            </c:ext>
          </c:extLst>
        </c:ser>
        <c:dLbls>
          <c:showLegendKey val="0"/>
          <c:showVal val="0"/>
          <c:showCatName val="0"/>
          <c:showSerName val="0"/>
          <c:showPercent val="0"/>
          <c:showBubbleSize val="0"/>
        </c:dLbls>
        <c:gapWidth val="150"/>
        <c:axId val="87626880"/>
        <c:axId val="876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11E3-4699-A017-A8BF85B8F2E9}"/>
            </c:ext>
          </c:extLst>
        </c:ser>
        <c:dLbls>
          <c:showLegendKey val="0"/>
          <c:showVal val="0"/>
          <c:showCatName val="0"/>
          <c:showSerName val="0"/>
          <c:showPercent val="0"/>
          <c:showBubbleSize val="0"/>
        </c:dLbls>
        <c:marker val="1"/>
        <c:smooth val="0"/>
        <c:axId val="87626880"/>
        <c:axId val="87628800"/>
      </c:lineChart>
      <c:dateAx>
        <c:axId val="87626880"/>
        <c:scaling>
          <c:orientation val="minMax"/>
        </c:scaling>
        <c:delete val="1"/>
        <c:axPos val="b"/>
        <c:numFmt formatCode="ge" sourceLinked="1"/>
        <c:majorTickMark val="none"/>
        <c:minorTickMark val="none"/>
        <c:tickLblPos val="none"/>
        <c:crossAx val="87628800"/>
        <c:crosses val="autoZero"/>
        <c:auto val="1"/>
        <c:lblOffset val="100"/>
        <c:baseTimeUnit val="years"/>
      </c:dateAx>
      <c:valAx>
        <c:axId val="87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福島県　南相馬市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61452</v>
      </c>
      <c r="AM8" s="73"/>
      <c r="AN8" s="73"/>
      <c r="AO8" s="73"/>
      <c r="AP8" s="73"/>
      <c r="AQ8" s="73"/>
      <c r="AR8" s="73"/>
      <c r="AS8" s="73"/>
      <c r="AT8" s="69">
        <f>データ!$S$6</f>
        <v>398.58</v>
      </c>
      <c r="AU8" s="70"/>
      <c r="AV8" s="70"/>
      <c r="AW8" s="70"/>
      <c r="AX8" s="70"/>
      <c r="AY8" s="70"/>
      <c r="AZ8" s="70"/>
      <c r="BA8" s="70"/>
      <c r="BB8" s="72">
        <f>データ!$T$6</f>
        <v>154.18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87.51</v>
      </c>
      <c r="J10" s="70"/>
      <c r="K10" s="70"/>
      <c r="L10" s="70"/>
      <c r="M10" s="70"/>
      <c r="N10" s="70"/>
      <c r="O10" s="71"/>
      <c r="P10" s="72">
        <f>データ!$P$6</f>
        <v>77.59</v>
      </c>
      <c r="Q10" s="72"/>
      <c r="R10" s="72"/>
      <c r="S10" s="72"/>
      <c r="T10" s="72"/>
      <c r="U10" s="72"/>
      <c r="V10" s="72"/>
      <c r="W10" s="73">
        <f>データ!$Q$6</f>
        <v>3510</v>
      </c>
      <c r="X10" s="73"/>
      <c r="Y10" s="73"/>
      <c r="Z10" s="73"/>
      <c r="AA10" s="73"/>
      <c r="AB10" s="73"/>
      <c r="AC10" s="73"/>
      <c r="AD10" s="2"/>
      <c r="AE10" s="2"/>
      <c r="AF10" s="2"/>
      <c r="AG10" s="2"/>
      <c r="AH10" s="4"/>
      <c r="AI10" s="4"/>
      <c r="AJ10" s="4"/>
      <c r="AK10" s="4"/>
      <c r="AL10" s="73">
        <f>データ!$U$6</f>
        <v>39107</v>
      </c>
      <c r="AM10" s="73"/>
      <c r="AN10" s="73"/>
      <c r="AO10" s="73"/>
      <c r="AP10" s="73"/>
      <c r="AQ10" s="73"/>
      <c r="AR10" s="73"/>
      <c r="AS10" s="73"/>
      <c r="AT10" s="69">
        <f>データ!$V$6</f>
        <v>104.43</v>
      </c>
      <c r="AU10" s="70"/>
      <c r="AV10" s="70"/>
      <c r="AW10" s="70"/>
      <c r="AX10" s="70"/>
      <c r="AY10" s="70"/>
      <c r="AZ10" s="70"/>
      <c r="BA10" s="70"/>
      <c r="BB10" s="72">
        <f>データ!$W$6</f>
        <v>374.48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A5QAkvhI4v5HD70UiJtrJ/5NmcAXo9Np8WKMAR2cmfJ60VI0IEvKBw+vzI0hMnef+dwOMkZZXMMRtcuKbIkA==" saltValue="h/3912/kjawFHJQGSJhnT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72125</v>
      </c>
      <c r="D6" s="33">
        <f t="shared" si="3"/>
        <v>46</v>
      </c>
      <c r="E6" s="33">
        <f t="shared" si="3"/>
        <v>1</v>
      </c>
      <c r="F6" s="33">
        <f t="shared" si="3"/>
        <v>0</v>
      </c>
      <c r="G6" s="33">
        <f t="shared" si="3"/>
        <v>1</v>
      </c>
      <c r="H6" s="33" t="str">
        <f t="shared" si="3"/>
        <v>福島県　南相馬市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87.51</v>
      </c>
      <c r="P6" s="34">
        <f t="shared" si="3"/>
        <v>77.59</v>
      </c>
      <c r="Q6" s="34">
        <f t="shared" si="3"/>
        <v>3510</v>
      </c>
      <c r="R6" s="34">
        <f t="shared" si="3"/>
        <v>61452</v>
      </c>
      <c r="S6" s="34">
        <f t="shared" si="3"/>
        <v>398.58</v>
      </c>
      <c r="T6" s="34">
        <f t="shared" si="3"/>
        <v>154.18</v>
      </c>
      <c r="U6" s="34">
        <f t="shared" si="3"/>
        <v>39107</v>
      </c>
      <c r="V6" s="34">
        <f t="shared" si="3"/>
        <v>104.43</v>
      </c>
      <c r="W6" s="34">
        <f t="shared" si="3"/>
        <v>374.48</v>
      </c>
      <c r="X6" s="35">
        <f>IF(X7="",NA(),X7)</f>
        <v>139.06</v>
      </c>
      <c r="Y6" s="35">
        <f t="shared" ref="Y6:AG6" si="4">IF(Y7="",NA(),Y7)</f>
        <v>118.8</v>
      </c>
      <c r="Z6" s="35">
        <f t="shared" si="4"/>
        <v>147.68</v>
      </c>
      <c r="AA6" s="35">
        <f t="shared" si="4"/>
        <v>160.34</v>
      </c>
      <c r="AB6" s="35">
        <f t="shared" si="4"/>
        <v>146.72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1096.4100000000001</v>
      </c>
      <c r="AU6" s="35">
        <f t="shared" ref="AU6:BC6" si="6">IF(AU7="",NA(),AU7)</f>
        <v>1094.51</v>
      </c>
      <c r="AV6" s="35">
        <f t="shared" si="6"/>
        <v>1153.94</v>
      </c>
      <c r="AW6" s="35">
        <f t="shared" si="6"/>
        <v>1233.46</v>
      </c>
      <c r="AX6" s="35">
        <f t="shared" si="6"/>
        <v>984.55</v>
      </c>
      <c r="AY6" s="35">
        <f t="shared" si="6"/>
        <v>909.68</v>
      </c>
      <c r="AZ6" s="35">
        <f t="shared" si="6"/>
        <v>382.09</v>
      </c>
      <c r="BA6" s="35">
        <f t="shared" si="6"/>
        <v>371.31</v>
      </c>
      <c r="BB6" s="35">
        <f t="shared" si="6"/>
        <v>377.63</v>
      </c>
      <c r="BC6" s="35">
        <f t="shared" si="6"/>
        <v>357.34</v>
      </c>
      <c r="BD6" s="34" t="str">
        <f>IF(BD7="","",IF(BD7="-","【-】","【"&amp;SUBSTITUTE(TEXT(BD7,"#,##0.00"),"-","△")&amp;"】"))</f>
        <v>【264.34】</v>
      </c>
      <c r="BE6" s="35">
        <f>IF(BE7="",NA(),BE7)</f>
        <v>188.77</v>
      </c>
      <c r="BF6" s="35">
        <f t="shared" ref="BF6:BN6" si="7">IF(BF7="",NA(),BF7)</f>
        <v>154.08000000000001</v>
      </c>
      <c r="BG6" s="35">
        <f t="shared" si="7"/>
        <v>129.33000000000001</v>
      </c>
      <c r="BH6" s="35">
        <f t="shared" si="7"/>
        <v>115.07</v>
      </c>
      <c r="BI6" s="35">
        <f t="shared" si="7"/>
        <v>111.37</v>
      </c>
      <c r="BJ6" s="35">
        <f t="shared" si="7"/>
        <v>382.65</v>
      </c>
      <c r="BK6" s="35">
        <f t="shared" si="7"/>
        <v>385.06</v>
      </c>
      <c r="BL6" s="35">
        <f t="shared" si="7"/>
        <v>373.09</v>
      </c>
      <c r="BM6" s="35">
        <f t="shared" si="7"/>
        <v>364.71</v>
      </c>
      <c r="BN6" s="35">
        <f t="shared" si="7"/>
        <v>373.69</v>
      </c>
      <c r="BO6" s="34" t="str">
        <f>IF(BO7="","",IF(BO7="-","【-】","【"&amp;SUBSTITUTE(TEXT(BO7,"#,##0.00"),"-","△")&amp;"】"))</f>
        <v>【274.27】</v>
      </c>
      <c r="BP6" s="35">
        <f>IF(BP7="",NA(),BP7)</f>
        <v>112.45</v>
      </c>
      <c r="BQ6" s="35">
        <f t="shared" ref="BQ6:BY6" si="8">IF(BQ7="",NA(),BQ7)</f>
        <v>103.74</v>
      </c>
      <c r="BR6" s="35">
        <f t="shared" si="8"/>
        <v>137.76</v>
      </c>
      <c r="BS6" s="35">
        <f t="shared" si="8"/>
        <v>140.38999999999999</v>
      </c>
      <c r="BT6" s="35">
        <f t="shared" si="8"/>
        <v>132.02000000000001</v>
      </c>
      <c r="BU6" s="35">
        <f t="shared" si="8"/>
        <v>96.1</v>
      </c>
      <c r="BV6" s="35">
        <f t="shared" si="8"/>
        <v>99.07</v>
      </c>
      <c r="BW6" s="35">
        <f t="shared" si="8"/>
        <v>99.99</v>
      </c>
      <c r="BX6" s="35">
        <f t="shared" si="8"/>
        <v>100.65</v>
      </c>
      <c r="BY6" s="35">
        <f t="shared" si="8"/>
        <v>99.87</v>
      </c>
      <c r="BZ6" s="34" t="str">
        <f>IF(BZ7="","",IF(BZ7="-","【-】","【"&amp;SUBSTITUTE(TEXT(BZ7,"#,##0.00"),"-","△")&amp;"】"))</f>
        <v>【104.36】</v>
      </c>
      <c r="CA6" s="35">
        <f>IF(CA7="",NA(),CA7)</f>
        <v>201.68</v>
      </c>
      <c r="CB6" s="35">
        <f t="shared" ref="CB6:CJ6" si="9">IF(CB7="",NA(),CB7)</f>
        <v>225.12</v>
      </c>
      <c r="CC6" s="35">
        <f t="shared" si="9"/>
        <v>172.38</v>
      </c>
      <c r="CD6" s="35">
        <f t="shared" si="9"/>
        <v>169.65</v>
      </c>
      <c r="CE6" s="35">
        <f t="shared" si="9"/>
        <v>174.08</v>
      </c>
      <c r="CF6" s="35">
        <f t="shared" si="9"/>
        <v>178.39</v>
      </c>
      <c r="CG6" s="35">
        <f t="shared" si="9"/>
        <v>173.03</v>
      </c>
      <c r="CH6" s="35">
        <f t="shared" si="9"/>
        <v>171.15</v>
      </c>
      <c r="CI6" s="35">
        <f t="shared" si="9"/>
        <v>170.19</v>
      </c>
      <c r="CJ6" s="35">
        <f t="shared" si="9"/>
        <v>171.81</v>
      </c>
      <c r="CK6" s="34" t="str">
        <f>IF(CK7="","",IF(CK7="-","【-】","【"&amp;SUBSTITUTE(TEXT(CK7,"#,##0.00"),"-","△")&amp;"】"))</f>
        <v>【165.71】</v>
      </c>
      <c r="CL6" s="35">
        <f>IF(CL7="",NA(),CL7)</f>
        <v>44.5</v>
      </c>
      <c r="CM6" s="35">
        <f t="shared" ref="CM6:CU6" si="10">IF(CM7="",NA(),CM7)</f>
        <v>47.93</v>
      </c>
      <c r="CN6" s="35">
        <f t="shared" si="10"/>
        <v>51.87</v>
      </c>
      <c r="CO6" s="35">
        <f t="shared" si="10"/>
        <v>52.74</v>
      </c>
      <c r="CP6" s="35">
        <f t="shared" si="10"/>
        <v>50.99</v>
      </c>
      <c r="CQ6" s="35">
        <f t="shared" si="10"/>
        <v>59.23</v>
      </c>
      <c r="CR6" s="35">
        <f t="shared" si="10"/>
        <v>58.58</v>
      </c>
      <c r="CS6" s="35">
        <f t="shared" si="10"/>
        <v>58.53</v>
      </c>
      <c r="CT6" s="35">
        <f t="shared" si="10"/>
        <v>59.01</v>
      </c>
      <c r="CU6" s="35">
        <f t="shared" si="10"/>
        <v>60.03</v>
      </c>
      <c r="CV6" s="34" t="str">
        <f>IF(CV7="","",IF(CV7="-","【-】","【"&amp;SUBSTITUTE(TEXT(CV7,"#,##0.00"),"-","△")&amp;"】"))</f>
        <v>【60.41】</v>
      </c>
      <c r="CW6" s="35">
        <f>IF(CW7="",NA(),CW7)</f>
        <v>79.91</v>
      </c>
      <c r="CX6" s="35">
        <f t="shared" ref="CX6:DF6" si="11">IF(CX7="",NA(),CX7)</f>
        <v>82.04</v>
      </c>
      <c r="CY6" s="35">
        <f t="shared" si="11"/>
        <v>82.43</v>
      </c>
      <c r="CZ6" s="35">
        <f t="shared" si="11"/>
        <v>83.79</v>
      </c>
      <c r="DA6" s="35">
        <f t="shared" si="11"/>
        <v>84.51</v>
      </c>
      <c r="DB6" s="35">
        <f t="shared" si="11"/>
        <v>85.53</v>
      </c>
      <c r="DC6" s="35">
        <f t="shared" si="11"/>
        <v>85.23</v>
      </c>
      <c r="DD6" s="35">
        <f t="shared" si="11"/>
        <v>85.26</v>
      </c>
      <c r="DE6" s="35">
        <f t="shared" si="11"/>
        <v>85.37</v>
      </c>
      <c r="DF6" s="35">
        <f t="shared" si="11"/>
        <v>84.81</v>
      </c>
      <c r="DG6" s="34" t="str">
        <f>IF(DG7="","",IF(DG7="-","【-】","【"&amp;SUBSTITUTE(TEXT(DG7,"#,##0.00"),"-","△")&amp;"】"))</f>
        <v>【89.93】</v>
      </c>
      <c r="DH6" s="35">
        <f>IF(DH7="",NA(),DH7)</f>
        <v>44.89</v>
      </c>
      <c r="DI6" s="35">
        <f t="shared" ref="DI6:DQ6" si="12">IF(DI7="",NA(),DI7)</f>
        <v>48.53</v>
      </c>
      <c r="DJ6" s="35">
        <f t="shared" si="12"/>
        <v>49.39</v>
      </c>
      <c r="DK6" s="35">
        <f t="shared" si="12"/>
        <v>50.58</v>
      </c>
      <c r="DL6" s="35">
        <f t="shared" si="12"/>
        <v>50.57</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5">
        <f t="shared" si="13"/>
        <v>2.3199999999999998</v>
      </c>
      <c r="DV6" s="35">
        <f t="shared" si="13"/>
        <v>2.69</v>
      </c>
      <c r="DW6" s="35">
        <f t="shared" si="13"/>
        <v>15.63</v>
      </c>
      <c r="DX6" s="35">
        <f t="shared" si="13"/>
        <v>8.39</v>
      </c>
      <c r="DY6" s="35">
        <f t="shared" si="13"/>
        <v>10.09</v>
      </c>
      <c r="DZ6" s="35">
        <f t="shared" si="13"/>
        <v>10.54</v>
      </c>
      <c r="EA6" s="35">
        <f t="shared" si="13"/>
        <v>12.03</v>
      </c>
      <c r="EB6" s="35">
        <f t="shared" si="13"/>
        <v>12.19</v>
      </c>
      <c r="EC6" s="34" t="str">
        <f>IF(EC7="","",IF(EC7="-","【-】","【"&amp;SUBSTITUTE(TEXT(EC7,"#,##0.00"),"-","△")&amp;"】"))</f>
        <v>【15.89】</v>
      </c>
      <c r="ED6" s="35">
        <f>IF(ED7="",NA(),ED7)</f>
        <v>1.42</v>
      </c>
      <c r="EE6" s="35">
        <f t="shared" ref="EE6:EM6" si="14">IF(EE7="",NA(),EE7)</f>
        <v>0.01</v>
      </c>
      <c r="EF6" s="35">
        <f t="shared" si="14"/>
        <v>0.85</v>
      </c>
      <c r="EG6" s="35">
        <f t="shared" si="14"/>
        <v>0.7</v>
      </c>
      <c r="EH6" s="35">
        <f t="shared" si="14"/>
        <v>0.74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72125</v>
      </c>
      <c r="D7" s="37">
        <v>46</v>
      </c>
      <c r="E7" s="37">
        <v>1</v>
      </c>
      <c r="F7" s="37">
        <v>0</v>
      </c>
      <c r="G7" s="37">
        <v>1</v>
      </c>
      <c r="H7" s="37" t="s">
        <v>105</v>
      </c>
      <c r="I7" s="37" t="s">
        <v>106</v>
      </c>
      <c r="J7" s="37" t="s">
        <v>107</v>
      </c>
      <c r="K7" s="37" t="s">
        <v>108</v>
      </c>
      <c r="L7" s="37" t="s">
        <v>109</v>
      </c>
      <c r="M7" s="37" t="s">
        <v>110</v>
      </c>
      <c r="N7" s="38" t="s">
        <v>111</v>
      </c>
      <c r="O7" s="38">
        <v>87.51</v>
      </c>
      <c r="P7" s="38">
        <v>77.59</v>
      </c>
      <c r="Q7" s="38">
        <v>3510</v>
      </c>
      <c r="R7" s="38">
        <v>61452</v>
      </c>
      <c r="S7" s="38">
        <v>398.58</v>
      </c>
      <c r="T7" s="38">
        <v>154.18</v>
      </c>
      <c r="U7" s="38">
        <v>39107</v>
      </c>
      <c r="V7" s="38">
        <v>104.43</v>
      </c>
      <c r="W7" s="38">
        <v>374.48</v>
      </c>
      <c r="X7" s="38">
        <v>139.06</v>
      </c>
      <c r="Y7" s="38">
        <v>118.8</v>
      </c>
      <c r="Z7" s="38">
        <v>147.68</v>
      </c>
      <c r="AA7" s="38">
        <v>160.34</v>
      </c>
      <c r="AB7" s="38">
        <v>146.72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1096.4100000000001</v>
      </c>
      <c r="AU7" s="38">
        <v>1094.51</v>
      </c>
      <c r="AV7" s="38">
        <v>1153.94</v>
      </c>
      <c r="AW7" s="38">
        <v>1233.46</v>
      </c>
      <c r="AX7" s="38">
        <v>984.55</v>
      </c>
      <c r="AY7" s="38">
        <v>909.68</v>
      </c>
      <c r="AZ7" s="38">
        <v>382.09</v>
      </c>
      <c r="BA7" s="38">
        <v>371.31</v>
      </c>
      <c r="BB7" s="38">
        <v>377.63</v>
      </c>
      <c r="BC7" s="38">
        <v>357.34</v>
      </c>
      <c r="BD7" s="38">
        <v>264.33999999999997</v>
      </c>
      <c r="BE7" s="38">
        <v>188.77</v>
      </c>
      <c r="BF7" s="38">
        <v>154.08000000000001</v>
      </c>
      <c r="BG7" s="38">
        <v>129.33000000000001</v>
      </c>
      <c r="BH7" s="38">
        <v>115.07</v>
      </c>
      <c r="BI7" s="38">
        <v>111.37</v>
      </c>
      <c r="BJ7" s="38">
        <v>382.65</v>
      </c>
      <c r="BK7" s="38">
        <v>385.06</v>
      </c>
      <c r="BL7" s="38">
        <v>373.09</v>
      </c>
      <c r="BM7" s="38">
        <v>364.71</v>
      </c>
      <c r="BN7" s="38">
        <v>373.69</v>
      </c>
      <c r="BO7" s="38">
        <v>274.27</v>
      </c>
      <c r="BP7" s="38">
        <v>112.45</v>
      </c>
      <c r="BQ7" s="38">
        <v>103.74</v>
      </c>
      <c r="BR7" s="38">
        <v>137.76</v>
      </c>
      <c r="BS7" s="38">
        <v>140.38999999999999</v>
      </c>
      <c r="BT7" s="38">
        <v>132.02000000000001</v>
      </c>
      <c r="BU7" s="38">
        <v>96.1</v>
      </c>
      <c r="BV7" s="38">
        <v>99.07</v>
      </c>
      <c r="BW7" s="38">
        <v>99.99</v>
      </c>
      <c r="BX7" s="38">
        <v>100.65</v>
      </c>
      <c r="BY7" s="38">
        <v>99.87</v>
      </c>
      <c r="BZ7" s="38">
        <v>104.36</v>
      </c>
      <c r="CA7" s="38">
        <v>201.68</v>
      </c>
      <c r="CB7" s="38">
        <v>225.12</v>
      </c>
      <c r="CC7" s="38">
        <v>172.38</v>
      </c>
      <c r="CD7" s="38">
        <v>169.65</v>
      </c>
      <c r="CE7" s="38">
        <v>174.08</v>
      </c>
      <c r="CF7" s="38">
        <v>178.39</v>
      </c>
      <c r="CG7" s="38">
        <v>173.03</v>
      </c>
      <c r="CH7" s="38">
        <v>171.15</v>
      </c>
      <c r="CI7" s="38">
        <v>170.19</v>
      </c>
      <c r="CJ7" s="38">
        <v>171.81</v>
      </c>
      <c r="CK7" s="38">
        <v>165.71</v>
      </c>
      <c r="CL7" s="38">
        <v>44.5</v>
      </c>
      <c r="CM7" s="38">
        <v>47.93</v>
      </c>
      <c r="CN7" s="38">
        <v>51.87</v>
      </c>
      <c r="CO7" s="38">
        <v>52.74</v>
      </c>
      <c r="CP7" s="38">
        <v>50.99</v>
      </c>
      <c r="CQ7" s="38">
        <v>59.23</v>
      </c>
      <c r="CR7" s="38">
        <v>58.58</v>
      </c>
      <c r="CS7" s="38">
        <v>58.53</v>
      </c>
      <c r="CT7" s="38">
        <v>59.01</v>
      </c>
      <c r="CU7" s="38">
        <v>60.03</v>
      </c>
      <c r="CV7" s="38">
        <v>60.41</v>
      </c>
      <c r="CW7" s="38">
        <v>79.91</v>
      </c>
      <c r="CX7" s="38">
        <v>82.04</v>
      </c>
      <c r="CY7" s="38">
        <v>82.43</v>
      </c>
      <c r="CZ7" s="38">
        <v>83.79</v>
      </c>
      <c r="DA7" s="38">
        <v>84.51</v>
      </c>
      <c r="DB7" s="38">
        <v>85.53</v>
      </c>
      <c r="DC7" s="38">
        <v>85.23</v>
      </c>
      <c r="DD7" s="38">
        <v>85.26</v>
      </c>
      <c r="DE7" s="38">
        <v>85.37</v>
      </c>
      <c r="DF7" s="38">
        <v>84.81</v>
      </c>
      <c r="DG7" s="38">
        <v>89.93</v>
      </c>
      <c r="DH7" s="38">
        <v>44.89</v>
      </c>
      <c r="DI7" s="38">
        <v>48.53</v>
      </c>
      <c r="DJ7" s="38">
        <v>49.39</v>
      </c>
      <c r="DK7" s="38">
        <v>50.58</v>
      </c>
      <c r="DL7" s="38">
        <v>50.57</v>
      </c>
      <c r="DM7" s="38">
        <v>37.340000000000003</v>
      </c>
      <c r="DN7" s="38">
        <v>44.31</v>
      </c>
      <c r="DO7" s="38">
        <v>45.75</v>
      </c>
      <c r="DP7" s="38">
        <v>46.9</v>
      </c>
      <c r="DQ7" s="38">
        <v>47.28</v>
      </c>
      <c r="DR7" s="38">
        <v>48.12</v>
      </c>
      <c r="DS7" s="38">
        <v>0</v>
      </c>
      <c r="DT7" s="38">
        <v>0</v>
      </c>
      <c r="DU7" s="38">
        <v>2.3199999999999998</v>
      </c>
      <c r="DV7" s="38">
        <v>2.69</v>
      </c>
      <c r="DW7" s="38">
        <v>15.63</v>
      </c>
      <c r="DX7" s="38">
        <v>8.39</v>
      </c>
      <c r="DY7" s="38">
        <v>10.09</v>
      </c>
      <c r="DZ7" s="38">
        <v>10.54</v>
      </c>
      <c r="EA7" s="38">
        <v>12.03</v>
      </c>
      <c r="EB7" s="38">
        <v>12.19</v>
      </c>
      <c r="EC7" s="38">
        <v>15.89</v>
      </c>
      <c r="ED7" s="38">
        <v>1.42</v>
      </c>
      <c r="EE7" s="38">
        <v>0.01</v>
      </c>
      <c r="EF7" s="38">
        <v>0.85</v>
      </c>
      <c r="EG7" s="38">
        <v>0.7</v>
      </c>
      <c r="EH7" s="38">
        <v>0.74</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2019-01-29T02:19:21Z</cp:lastPrinted>
  <dcterms:created xsi:type="dcterms:W3CDTF">2018-12-03T08:27:14Z</dcterms:created>
  <dcterms:modified xsi:type="dcterms:W3CDTF">2019-01-30T00:52:07Z</dcterms:modified>
  <cp:category/>
</cp:coreProperties>
</file>