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9\Downloads\"/>
    </mc:Choice>
  </mc:AlternateContent>
  <workbookProtection workbookAlgorithmName="SHA-512" workbookHashValue="eadzqdF1gZRZcXWVXOTDH2rpydVTc0gxtAdZUrZCvkKC6VgAOdv0GqijDbRbvhaWJHeWwqz4Es6dZD7OXY4TwQ==" workbookSaltValue="AavuPULgl6Co0zcfU3GluQ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LJ78" i="4" s="1"/>
  <c r="EB7" i="5"/>
  <c r="KV78" i="4" s="1"/>
  <c r="EA7" i="5"/>
  <c r="DZ7" i="5"/>
  <c r="DY7" i="5"/>
  <c r="LX77" i="4" s="1"/>
  <c r="DX7" i="5"/>
  <c r="DW7" i="5"/>
  <c r="DV7" i="5"/>
  <c r="DJ7" i="5"/>
  <c r="DI7" i="5"/>
  <c r="CV7" i="5"/>
  <c r="CU7" i="5"/>
  <c r="CT7" i="5"/>
  <c r="LJ54" i="4" s="1"/>
  <c r="CS7" i="5"/>
  <c r="KV54" i="4" s="1"/>
  <c r="CR7" i="5"/>
  <c r="CQ7" i="5"/>
  <c r="CP7" i="5"/>
  <c r="LX53" i="4" s="1"/>
  <c r="CO7" i="5"/>
  <c r="LJ53" i="4" s="1"/>
  <c r="CN7" i="5"/>
  <c r="CM7" i="5"/>
  <c r="CK7" i="5"/>
  <c r="IX54" i="4" s="1"/>
  <c r="CJ7" i="5"/>
  <c r="CI7" i="5"/>
  <c r="CH7" i="5"/>
  <c r="CG7" i="5"/>
  <c r="GT54" i="4" s="1"/>
  <c r="CF7" i="5"/>
  <c r="CE7" i="5"/>
  <c r="CD7" i="5"/>
  <c r="CC7" i="5"/>
  <c r="HH53" i="4" s="1"/>
  <c r="CB7" i="5"/>
  <c r="GT53" i="4" s="1"/>
  <c r="BZ7" i="5"/>
  <c r="BY7" i="5"/>
  <c r="BX7" i="5"/>
  <c r="EH54" i="4" s="1"/>
  <c r="BW7" i="5"/>
  <c r="DT54" i="4" s="1"/>
  <c r="BV7" i="5"/>
  <c r="BU7" i="5"/>
  <c r="BT7" i="5"/>
  <c r="EV53" i="4" s="1"/>
  <c r="BS7" i="5"/>
  <c r="EH53" i="4" s="1"/>
  <c r="BR7" i="5"/>
  <c r="BQ7" i="5"/>
  <c r="BO7" i="5"/>
  <c r="BN7" i="5"/>
  <c r="BM7" i="5"/>
  <c r="BL7" i="5"/>
  <c r="BK7" i="5"/>
  <c r="BJ7" i="5"/>
  <c r="BV53" i="4" s="1"/>
  <c r="BI7" i="5"/>
  <c r="BH7" i="5"/>
  <c r="BG7" i="5"/>
  <c r="BF7" i="5"/>
  <c r="R53" i="4" s="1"/>
  <c r="BD7" i="5"/>
  <c r="BC7" i="5"/>
  <c r="BB7" i="5"/>
  <c r="BA7" i="5"/>
  <c r="HH32" i="4" s="1"/>
  <c r="AZ7" i="5"/>
  <c r="AY7" i="5"/>
  <c r="AX7" i="5"/>
  <c r="IJ31" i="4" s="1"/>
  <c r="AW7" i="5"/>
  <c r="HV31" i="4" s="1"/>
  <c r="AV7" i="5"/>
  <c r="AU7" i="5"/>
  <c r="AS7" i="5"/>
  <c r="FJ32" i="4" s="1"/>
  <c r="AR7" i="5"/>
  <c r="EV32" i="4" s="1"/>
  <c r="AQ7" i="5"/>
  <c r="AP7" i="5"/>
  <c r="AO7" i="5"/>
  <c r="DF32" i="4" s="1"/>
  <c r="AN7" i="5"/>
  <c r="FJ31" i="4" s="1"/>
  <c r="AM7" i="5"/>
  <c r="AL7" i="5"/>
  <c r="AK7" i="5"/>
  <c r="DT31" i="4" s="1"/>
  <c r="AJ7" i="5"/>
  <c r="DF31" i="4" s="1"/>
  <c r="AH7" i="5"/>
  <c r="AG7" i="5"/>
  <c r="AF7" i="5"/>
  <c r="AT32" i="4" s="1"/>
  <c r="AE7" i="5"/>
  <c r="AD7" i="5"/>
  <c r="AC7" i="5"/>
  <c r="AB7" i="5"/>
  <c r="AA7" i="5"/>
  <c r="AT31" i="4" s="1"/>
  <c r="Z7" i="5"/>
  <c r="Y7" i="5"/>
  <c r="X7" i="5"/>
  <c r="W7" i="5"/>
  <c r="JV10" i="4" s="1"/>
  <c r="V7" i="5"/>
  <c r="U7" i="5"/>
  <c r="T7" i="5"/>
  <c r="S7" i="5"/>
  <c r="IC8" i="4" s="1"/>
  <c r="R7" i="5"/>
  <c r="Q7" i="5"/>
  <c r="P7" i="5"/>
  <c r="AQ10" i="4" s="1"/>
  <c r="O7" i="5"/>
  <c r="B10" i="4" s="1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CU76" i="4" s="1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F88" i="4"/>
  <c r="E88" i="4"/>
  <c r="D88" i="4"/>
  <c r="B88" i="4"/>
  <c r="ML78" i="4"/>
  <c r="LX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ML54" i="4"/>
  <c r="LX54" i="4"/>
  <c r="KH54" i="4"/>
  <c r="IJ54" i="4"/>
  <c r="HV54" i="4"/>
  <c r="HH54" i="4"/>
  <c r="FJ54" i="4"/>
  <c r="EV54" i="4"/>
  <c r="DF54" i="4"/>
  <c r="BV54" i="4"/>
  <c r="BH54" i="4"/>
  <c r="AT54" i="4"/>
  <c r="AF54" i="4"/>
  <c r="R54" i="4"/>
  <c r="ML53" i="4"/>
  <c r="KV53" i="4"/>
  <c r="KH53" i="4"/>
  <c r="IX53" i="4"/>
  <c r="IJ53" i="4"/>
  <c r="HV53" i="4"/>
  <c r="FJ53" i="4"/>
  <c r="DT53" i="4"/>
  <c r="DF53" i="4"/>
  <c r="BH53" i="4"/>
  <c r="AT53" i="4"/>
  <c r="AF53" i="4"/>
  <c r="IX32" i="4"/>
  <c r="IJ32" i="4"/>
  <c r="HV32" i="4"/>
  <c r="GT32" i="4"/>
  <c r="EH32" i="4"/>
  <c r="DT32" i="4"/>
  <c r="BV32" i="4"/>
  <c r="BH32" i="4"/>
  <c r="AF32" i="4"/>
  <c r="R32" i="4"/>
  <c r="IX31" i="4"/>
  <c r="HH31" i="4"/>
  <c r="GT31" i="4"/>
  <c r="EV31" i="4"/>
  <c r="EH31" i="4"/>
  <c r="BV31" i="4"/>
  <c r="BH31" i="4"/>
  <c r="AF31" i="4"/>
  <c r="R31" i="4"/>
  <c r="LO10" i="4"/>
  <c r="IC10" i="4"/>
  <c r="DU10" i="4"/>
  <c r="CF10" i="4"/>
  <c r="LO8" i="4"/>
  <c r="JV8" i="4"/>
  <c r="DU8" i="4"/>
  <c r="B8" i="4"/>
  <c r="B6" i="4"/>
  <c r="M88" i="4" l="1"/>
  <c r="IX76" i="4"/>
  <c r="IX52" i="4"/>
  <c r="BV30" i="4"/>
  <c r="BV76" i="4"/>
  <c r="FJ52" i="4"/>
  <c r="IX30" i="4"/>
  <c r="BV52" i="4"/>
  <c r="FJ30" i="4"/>
  <c r="ML52" i="4"/>
  <c r="ML76" i="4"/>
  <c r="C11" i="5"/>
  <c r="D11" i="5"/>
  <c r="E11" i="5"/>
  <c r="B11" i="5"/>
  <c r="LJ76" i="4" l="1"/>
  <c r="AT52" i="4"/>
  <c r="EH30" i="4"/>
  <c r="HV76" i="4"/>
  <c r="LJ52" i="4"/>
  <c r="AT30" i="4"/>
  <c r="HV52" i="4"/>
  <c r="EH52" i="4"/>
  <c r="HV30" i="4"/>
  <c r="AT76" i="4"/>
  <c r="AF76" i="4"/>
  <c r="DT52" i="4"/>
  <c r="HH30" i="4"/>
  <c r="KV76" i="4"/>
  <c r="AF52" i="4"/>
  <c r="DT30" i="4"/>
  <c r="HH76" i="4"/>
  <c r="KV52" i="4"/>
  <c r="AF30" i="4"/>
  <c r="HH52" i="4"/>
  <c r="KH52" i="4"/>
  <c r="GT52" i="4"/>
  <c r="R76" i="4"/>
  <c r="DF52" i="4"/>
  <c r="GT30" i="4"/>
  <c r="R52" i="4"/>
  <c r="DF30" i="4"/>
  <c r="GT76" i="4"/>
  <c r="R30" i="4"/>
  <c r="KH76" i="4"/>
  <c r="EV30" i="4"/>
  <c r="IJ76" i="4"/>
  <c r="LX52" i="4"/>
  <c r="BH30" i="4"/>
  <c r="BH52" i="4"/>
  <c r="IJ52" i="4"/>
  <c r="BH76" i="4"/>
  <c r="EV52" i="4"/>
  <c r="IJ30" i="4"/>
  <c r="LX76" i="4"/>
</calcChain>
</file>

<file path=xl/sharedStrings.xml><?xml version="1.0" encoding="utf-8"?>
<sst xmlns="http://schemas.openxmlformats.org/spreadsheetml/2006/main" count="315" uniqueCount="146">
  <si>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</si>
  <si>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</si>
  <si>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</si>
  <si>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</si>
  <si>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</si>
  <si>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</si>
  <si>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</si>
  <si>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</si>
  <si>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</si>
  <si>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</si>
  <si>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</si>
  <si>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</si>
  <si>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</si>
  <si>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</si>
  <si>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</si>
  <si>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</si>
  <si>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</si>
  <si>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</si>
  <si>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</si>
  <si>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</si>
  <si>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</si>
  <si>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</si>
  <si>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</si>
  <si>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</si>
  <si>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</si>
  <si>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</si>
  <si>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</si>
  <si>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</si>
  <si>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</si>
  <si>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</si>
  <si>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</si>
  <si>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</si>
  <si>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</si>
  <si>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</si>
  <si>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</si>
  <si>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</si>
  <si>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</si>
  <si>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</si>
  <si>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</si>
  <si>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</si>
  <si>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</si>
  <si>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</si>
  <si>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</si>
  <si>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</si>
  <si>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</si>
  <si>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</si>
  <si>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</si>
  <si>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</si>
  <si>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</si>
  <si>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</si>
  <si>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</si>
  <si>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</si>
  <si>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</si>
  <si>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</si>
  <si>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</si>
  <si>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</si>
  <si>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</si>
  <si>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</si>
  <si>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</si>
  <si>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</si>
  <si>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</si>
  <si>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</si>
  <si>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</si>
  <si>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</si>
  <si>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</si>
  <si>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</si>
  <si>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</si>
  <si>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</si>
  <si>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</si>
  <si>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</si>
  <si>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</si>
  <si>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</si>
  <si>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</si>
  <si>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</si>
  <si>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</si>
  <si>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</si>
  <si>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</si>
  <si>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</si>
  <si>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</si>
  <si>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</si>
  <si>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</si>
  <si>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</si>
  <si>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</si>
  <si>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</si>
  <si>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</si>
  <si>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</si>
  <si>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</si>
  <si>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</si>
  <si>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</si>
  <si>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</si>
  <si>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</si>
  <si>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</si>
  <si>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</si>
  <si>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</si>
  <si>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</si>
  <si>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</si>
  <si>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</si>
  <si>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</si>
  <si>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</si>
  <si>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</si>
  <si>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</si>
  <si>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</si>
  <si>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</si>
  <si>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</si>
  <si>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</si>
  <si>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</si>
  <si>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</si>
  <si>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</si>
  <si>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</si>
  <si>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</si>
  <si>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</si>
  <si>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</si>
  <si>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</si>
  <si>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</si>
  <si>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</si>
  <si>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</si>
  <si>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</si>
  <si>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</si>
  <si>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</si>
  <si>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</si>
  <si>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</si>
  <si>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</si>
  <si>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</si>
  <si>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</si>
  <si>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</si>
  <si>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</si>
  <si>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福島県　須賀川市</t>
  </si>
  <si>
    <t>三世代交流館</t>
  </si>
  <si>
    <t>法非適用</t>
  </si>
  <si>
    <t>観光施設事業</t>
  </si>
  <si>
    <t>休養宿泊施設</t>
  </si>
  <si>
    <t>Ａ１Ｂ１</t>
  </si>
  <si>
    <t>該当数値なし</t>
  </si>
  <si>
    <t>導入なし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</si>
  <si>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</si>
  <si>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</si>
  <si>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</si>
  <si>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</si>
  <si>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</si>
  <si>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</si>
  <si>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</si>
  <si>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企業債残高はないが、移築から14年が経過しているため、今後、施設の修繕が生じてくる。</t>
    <rPh sb="11" eb="13">
      <t>イチク</t>
    </rPh>
    <rPh sb="28" eb="30">
      <t>コンゴ</t>
    </rPh>
    <rPh sb="37" eb="38">
      <t>ショウ</t>
    </rPh>
    <phoneticPr fontId="6"/>
  </si>
  <si>
    <t>非設置</t>
    <rPh sb="0" eb="1">
      <t>ヒ</t>
    </rPh>
    <rPh sb="1" eb="3">
      <t>セッチ</t>
    </rPh>
    <phoneticPr fontId="6"/>
  </si>
  <si>
    <t>　県延宿泊者数に対する、本市の宿泊者の割合は増加傾向にあるが、当該施設の宿泊者数は低い水準で横ばいである。</t>
    <phoneticPr fontId="6"/>
  </si>
  <si>
    <t>　収益等の状況、利用状況については東日本大震災以降、H26まで営業を休止していたことに伴い、H26までの指標は平均値に満たない状況であるが、営業を再開したH27以降からの指標は回復傾向にある。
　しかし、当該施設は料金収入のみでは運営ができない状況であり、他会計からの繰入に依存している。</t>
    <phoneticPr fontId="6"/>
  </si>
  <si>
    <r>
      <t>①収益的収支比率
　H24、H26は100％を下回ったが、H27以降は100％を維持している。
②他会計補助金比率
　H24、H26は80％程度を他会計補助金に依存しているが、H27以降は30～40％程度に減少している。
③宿泊者一人当たりの他会計補助金額
　H27は6千円、H28は18千円程度であり、類似施設の平均値や全国平均値を下回っている。</t>
    </r>
    <r>
      <rPr>
        <sz val="8"/>
        <color theme="1"/>
        <rFont val="ＭＳ ゴシック"/>
        <family val="3"/>
        <charset val="128"/>
      </rPr>
      <t xml:space="preserve">
④定員稼働率
　日帰り利用が主であるため、宿泊定員稼働率は低い。
⑥売上高GOP比率
　東日本大震災の影響によりH27からの営業再開のため、H26の比率は大幅に低いが、H27以降は上昇傾向にある。
⑦EBITDA
　マイナス値ではあるが、類似施設の平均値を大幅に上回っている。</t>
    </r>
    <rPh sb="100" eb="102">
      <t>テイド</t>
    </rPh>
    <rPh sb="135" eb="137">
      <t>センエン</t>
    </rPh>
    <rPh sb="303" eb="305">
      <t>オオハバ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</si>
</sst>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0" xfId="1" applyFont="1" applyBorder="1" applyAlignment="1" applyProtection="1">
      <alignment horizontal="left" vertical="top" wrapText="1"/>
      <protection locked="0"/>
    </xf>
    <xf numFmtId="0" fontId="13" fillId="0" borderId="11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5994</c:v>
                </c:pt>
                <c:pt idx="4">
                  <c:v>17556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48064"/>
        <c:axId val="33184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48064"/>
        <c:axId val="331844616"/>
      </c:lineChart>
      <c:dateAx>
        <c:axId val="33104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844616"/>
        <c:crosses val="autoZero"/>
        <c:auto val="1"/>
        <c:lblOffset val="100"/>
        <c:baseTimeUnit val="years"/>
      </c:dateAx>
      <c:valAx>
        <c:axId val="33184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048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42.4</c:v>
                </c:pt>
                <c:pt idx="2">
                  <c:v>81.400000000000006</c:v>
                </c:pt>
                <c:pt idx="3">
                  <c:v>27.5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44224"/>
        <c:axId val="33184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44224"/>
        <c:axId val="331841088"/>
      </c:lineChart>
      <c:dateAx>
        <c:axId val="33184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841088"/>
        <c:crosses val="autoZero"/>
        <c:auto val="1"/>
        <c:lblOffset val="100"/>
        <c:baseTimeUnit val="years"/>
      </c:dateAx>
      <c:valAx>
        <c:axId val="33184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844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105.8</c:v>
                </c:pt>
                <c:pt idx="2">
                  <c:v>89.3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45400"/>
        <c:axId val="33184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45400"/>
        <c:axId val="331847752"/>
      </c:lineChart>
      <c:dateAx>
        <c:axId val="33184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847752"/>
        <c:crosses val="autoZero"/>
        <c:auto val="1"/>
        <c:lblOffset val="100"/>
        <c:baseTimeUnit val="years"/>
      </c:dateAx>
      <c:valAx>
        <c:axId val="33184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84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-1169</c:v>
                </c:pt>
                <c:pt idx="1">
                  <c:v>-179</c:v>
                </c:pt>
                <c:pt idx="2">
                  <c:v>-1104</c:v>
                </c:pt>
                <c:pt idx="3">
                  <c:v>-1391</c:v>
                </c:pt>
                <c:pt idx="4">
                  <c:v>-1685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41480"/>
        <c:axId val="33184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41480"/>
        <c:axId val="331845792"/>
      </c:lineChart>
      <c:dateAx>
        <c:axId val="331841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845792"/>
        <c:crosses val="autoZero"/>
        <c:auto val="1"/>
        <c:lblOffset val="100"/>
        <c:baseTimeUnit val="years"/>
      </c:dateAx>
      <c:valAx>
        <c:axId val="33184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1841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-3533.6</c:v>
                </c:pt>
                <c:pt idx="3">
                  <c:v>-39.799999999999997</c:v>
                </c:pt>
                <c:pt idx="4">
                  <c:v>-62.1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46576"/>
        <c:axId val="33184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46576"/>
        <c:axId val="331841872"/>
      </c:lineChart>
      <c:dateAx>
        <c:axId val="33184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841872"/>
        <c:crosses val="autoZero"/>
        <c:auto val="1"/>
        <c:lblOffset val="100"/>
        <c:baseTimeUnit val="years"/>
      </c:dateAx>
      <c:valAx>
        <c:axId val="33184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84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2087.3000000000002</c:v>
                </c:pt>
                <c:pt idx="3">
                  <c:v>66.2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46968"/>
        <c:axId val="33223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846968"/>
        <c:axId val="332239920"/>
      </c:lineChart>
      <c:dateAx>
        <c:axId val="33184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239920"/>
        <c:crosses val="autoZero"/>
        <c:auto val="1"/>
        <c:lblOffset val="100"/>
        <c:baseTimeUnit val="years"/>
      </c:dateAx>
      <c:valAx>
        <c:axId val="33223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1846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4.2</c:v>
                </c:pt>
                <c:pt idx="4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245408"/>
        <c:axId val="332241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5408"/>
        <c:axId val="332241096"/>
      </c:lineChart>
      <c:dateAx>
        <c:axId val="33224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241096"/>
        <c:crosses val="autoZero"/>
        <c:auto val="1"/>
        <c:lblOffset val="100"/>
        <c:baseTimeUnit val="years"/>
      </c:dateAx>
      <c:valAx>
        <c:axId val="332241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245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244232"/>
        <c:axId val="33224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4232"/>
        <c:axId val="332245800"/>
      </c:lineChart>
      <c:dateAx>
        <c:axId val="332244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245800"/>
        <c:crosses val="autoZero"/>
        <c:auto val="1"/>
        <c:lblOffset val="100"/>
        <c:baseTimeUnit val="years"/>
      </c:dateAx>
      <c:valAx>
        <c:axId val="33224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244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240312"/>
        <c:axId val="33224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0312"/>
        <c:axId val="332241488"/>
      </c:lineChart>
      <c:dateAx>
        <c:axId val="33224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241488"/>
        <c:crosses val="autoZero"/>
        <c:auto val="1"/>
        <c:lblOffset val="100"/>
        <c:baseTimeUnit val="years"/>
      </c:dateAx>
      <c:valAx>
        <c:axId val="33224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240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243840"/>
        <c:axId val="33224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3840"/>
        <c:axId val="332242272"/>
      </c:lineChart>
      <c:dateAx>
        <c:axId val="3322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242272"/>
        <c:crosses val="autoZero"/>
        <c:auto val="1"/>
        <c:lblOffset val="100"/>
        <c:baseTimeUnit val="years"/>
      </c:dateAx>
      <c:valAx>
        <c:axId val="33224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243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8.3999999999999995E-3</c:v>
                </c:pt>
                <c:pt idx="1">
                  <c:v>9.4999999999999998E-3</c:v>
                </c:pt>
                <c:pt idx="2">
                  <c:v>8.0999999999999996E-3</c:v>
                </c:pt>
                <c:pt idx="3">
                  <c:v>1.04E-2</c:v>
                </c:pt>
                <c:pt idx="4">
                  <c:v>1.2E-2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0704"/>
        <c:axId val="33224188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43056"/>
        <c:axId val="332242664"/>
      </c:lineChart>
      <c:dateAx>
        <c:axId val="332240704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2241880"/>
        <c:crosses val="autoZero"/>
        <c:auto val="1"/>
        <c:lblOffset val="100"/>
        <c:baseTimeUnit val="years"/>
      </c:dateAx>
      <c:valAx>
        <c:axId val="332241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2240704"/>
        <c:crosses val="autoZero"/>
        <c:crossBetween val="between"/>
      </c:valAx>
      <c:valAx>
        <c:axId val="33224266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2243056"/>
        <c:crosses val="max"/>
        <c:crossBetween val="between"/>
      </c:valAx>
      <c:dateAx>
        <c:axId val="332243056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2242664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DI1" zoomScale="70" zoomScaleNormal="70" zoomScaleSheetLayoutView="70" workbookViewId="0">
      <selection activeCell="NI32" sqref="NI32:NW47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83" t="str">
        <f>データ!H6&amp;"　"&amp;データ!I6</f>
        <v>福島県須賀川市　三世代交流館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142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6">
        <f>データ!S7</f>
        <v>1063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8" t="str">
        <f>データ!T7</f>
        <v>導入なし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7" t="s">
        <v>19</v>
      </c>
      <c r="NJ9" s="98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153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15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100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8"/>
      <c r="JO14" s="8"/>
      <c r="JP14" s="8"/>
      <c r="JQ14" s="8"/>
      <c r="JR14" s="8"/>
      <c r="JS14" s="8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145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4">
        <f>データ!$B$11</f>
        <v>40909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41275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41640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42005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42370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4">
        <f>データ!$B$11</f>
        <v>40909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41275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41640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42005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42370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4">
        <f>データ!$B$11</f>
        <v>40909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41275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41640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42005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42370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>
      <c r="A31" s="2"/>
      <c r="B31" s="22"/>
      <c r="C31" s="5"/>
      <c r="D31" s="5"/>
      <c r="E31" s="5"/>
      <c r="F31" s="5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92.3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105.8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89.3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100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100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82.4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42.4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81.400000000000006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27.5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37.799999999999997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 t="str">
        <f>データ!AV7</f>
        <v>-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 t="str">
        <f>データ!AW7</f>
        <v>-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5994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17556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84.2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87.8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89.8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36.5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34.1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41.2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37.299999999999997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16675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27599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4581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41279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19759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28" t="s">
        <v>141</v>
      </c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30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28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30"/>
    </row>
    <row r="34" spans="1:387" ht="13.5" customHeight="1">
      <c r="A34" s="2"/>
      <c r="B34" s="22"/>
      <c r="C34" s="24"/>
      <c r="D34" s="5"/>
      <c r="E34" s="5"/>
      <c r="F34" s="5"/>
      <c r="G34" s="5"/>
      <c r="H34" s="134" t="s">
        <v>30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5"/>
      <c r="CN34" s="5"/>
      <c r="CO34" s="5"/>
      <c r="CP34" s="5"/>
      <c r="CQ34" s="5"/>
      <c r="CR34" s="5"/>
      <c r="CS34" s="5"/>
      <c r="CT34" s="5"/>
      <c r="CU34" s="5"/>
      <c r="CV34" s="134" t="s">
        <v>31</v>
      </c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24"/>
      <c r="GB34" s="24"/>
      <c r="GC34" s="24"/>
      <c r="GD34" s="24"/>
      <c r="GE34" s="24"/>
      <c r="GF34" s="24"/>
      <c r="GG34" s="24"/>
      <c r="GH34" s="24"/>
      <c r="GI34" s="24"/>
      <c r="GJ34" s="134" t="s">
        <v>32</v>
      </c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5"/>
      <c r="JP34" s="5"/>
      <c r="JQ34" s="5"/>
      <c r="JR34" s="5"/>
      <c r="JS34" s="5"/>
      <c r="JT34" s="135" t="s">
        <v>33</v>
      </c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6"/>
      <c r="NH34" s="2"/>
      <c r="NI34" s="128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30"/>
    </row>
    <row r="35" spans="1:387" ht="13.5" customHeight="1">
      <c r="A35" s="2"/>
      <c r="B35" s="22"/>
      <c r="C35" s="24"/>
      <c r="D35" s="5"/>
      <c r="E35" s="5"/>
      <c r="F35" s="5"/>
      <c r="G35" s="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5"/>
      <c r="CN35" s="5"/>
      <c r="CO35" s="5"/>
      <c r="CP35" s="5"/>
      <c r="CQ35" s="5"/>
      <c r="CR35" s="5"/>
      <c r="CS35" s="5"/>
      <c r="CT35" s="5"/>
      <c r="CU35" s="5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24"/>
      <c r="GB35" s="24"/>
      <c r="GC35" s="24"/>
      <c r="GD35" s="24"/>
      <c r="GE35" s="24"/>
      <c r="GF35" s="24"/>
      <c r="GG35" s="24"/>
      <c r="GH35" s="24"/>
      <c r="GI35" s="2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37"/>
      <c r="NH35" s="2"/>
      <c r="NI35" s="128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30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28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30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28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30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28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30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28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30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28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30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28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30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28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30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28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30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28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30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28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30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28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30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31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3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5" t="s">
        <v>34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28" t="s">
        <v>143</v>
      </c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30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28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30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28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30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4">
        <f>データ!$B$11</f>
        <v>40909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41275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41640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42005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42370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4">
        <f>データ!$B$11</f>
        <v>40909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41275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41640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42005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42370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4">
        <f>データ!$B$11</f>
        <v>40909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41275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41640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42005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42370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4">
        <f>データ!$B$11</f>
        <v>40909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41275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41640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42005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42370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5"/>
      <c r="NA52" s="5"/>
      <c r="NB52" s="5"/>
      <c r="NC52" s="5"/>
      <c r="ND52" s="5"/>
      <c r="NE52" s="5"/>
      <c r="NF52" s="5"/>
      <c r="NG52" s="23"/>
      <c r="NH52" s="2"/>
      <c r="NI52" s="128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30"/>
    </row>
    <row r="53" spans="1:387" ht="13.5" customHeight="1">
      <c r="A53" s="2"/>
      <c r="B53" s="22"/>
      <c r="C53" s="5"/>
      <c r="D53" s="5"/>
      <c r="E53" s="5"/>
      <c r="F53" s="5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0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0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0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4.2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1.8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0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0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2087.3000000000002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66.2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77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0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0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-3533.6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-39.799999999999997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-62.1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-1169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-179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-1104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-1391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-1685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5"/>
      <c r="NA53" s="5"/>
      <c r="NB53" s="5"/>
      <c r="NC53" s="5"/>
      <c r="ND53" s="5"/>
      <c r="NE53" s="5"/>
      <c r="NF53" s="5"/>
      <c r="NG53" s="23"/>
      <c r="NH53" s="2"/>
      <c r="NI53" s="128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30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15.4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14.9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14.5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14.6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36.5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36.9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209.9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39.200000000000003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43.1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1.6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-317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-21.5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-25.8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9">
        <f>データ!CR7</f>
        <v>-5593</v>
      </c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1"/>
      <c r="KV54" s="139">
        <f>データ!CS7</f>
        <v>-7656</v>
      </c>
      <c r="KW54" s="140"/>
      <c r="KX54" s="140"/>
      <c r="KY54" s="140"/>
      <c r="KZ54" s="140"/>
      <c r="LA54" s="140"/>
      <c r="LB54" s="140"/>
      <c r="LC54" s="140"/>
      <c r="LD54" s="140"/>
      <c r="LE54" s="140"/>
      <c r="LF54" s="140"/>
      <c r="LG54" s="140"/>
      <c r="LH54" s="140"/>
      <c r="LI54" s="141"/>
      <c r="LJ54" s="139">
        <f>データ!CT7</f>
        <v>-10899</v>
      </c>
      <c r="LK54" s="140"/>
      <c r="LL54" s="140"/>
      <c r="LM54" s="140"/>
      <c r="LN54" s="140"/>
      <c r="LO54" s="140"/>
      <c r="LP54" s="140"/>
      <c r="LQ54" s="140"/>
      <c r="LR54" s="140"/>
      <c r="LS54" s="140"/>
      <c r="LT54" s="140"/>
      <c r="LU54" s="140"/>
      <c r="LV54" s="140"/>
      <c r="LW54" s="141"/>
      <c r="LX54" s="139">
        <f>データ!CU7</f>
        <v>-10769</v>
      </c>
      <c r="LY54" s="140"/>
      <c r="LZ54" s="140"/>
      <c r="MA54" s="140"/>
      <c r="MB54" s="140"/>
      <c r="MC54" s="140"/>
      <c r="MD54" s="140"/>
      <c r="ME54" s="140"/>
      <c r="MF54" s="140"/>
      <c r="MG54" s="140"/>
      <c r="MH54" s="140"/>
      <c r="MI54" s="140"/>
      <c r="MJ54" s="140"/>
      <c r="MK54" s="141"/>
      <c r="ML54" s="139">
        <f>データ!CV7</f>
        <v>-11424</v>
      </c>
      <c r="MM54" s="140"/>
      <c r="MN54" s="140"/>
      <c r="MO54" s="140"/>
      <c r="MP54" s="140"/>
      <c r="MQ54" s="140"/>
      <c r="MR54" s="140"/>
      <c r="MS54" s="140"/>
      <c r="MT54" s="140"/>
      <c r="MU54" s="140"/>
      <c r="MV54" s="140"/>
      <c r="MW54" s="140"/>
      <c r="MX54" s="140"/>
      <c r="MY54" s="141"/>
      <c r="MZ54" s="5"/>
      <c r="NA54" s="5"/>
      <c r="NB54" s="5"/>
      <c r="NC54" s="5"/>
      <c r="ND54" s="5"/>
      <c r="NE54" s="5"/>
      <c r="NF54" s="5"/>
      <c r="NG54" s="23"/>
      <c r="NH54" s="2"/>
      <c r="NI54" s="128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30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28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30"/>
    </row>
    <row r="56" spans="1:387" ht="13.5" customHeight="1">
      <c r="A56" s="2"/>
      <c r="B56" s="22"/>
      <c r="C56" s="24"/>
      <c r="D56" s="5"/>
      <c r="E56" s="5"/>
      <c r="F56" s="5"/>
      <c r="G56" s="5"/>
      <c r="H56" s="134" t="s">
        <v>35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5"/>
      <c r="CN56" s="5"/>
      <c r="CO56" s="5"/>
      <c r="CP56" s="5"/>
      <c r="CQ56" s="5"/>
      <c r="CR56" s="5"/>
      <c r="CS56" s="5"/>
      <c r="CT56" s="5"/>
      <c r="CU56" s="5"/>
      <c r="CV56" s="134" t="s">
        <v>36</v>
      </c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24"/>
      <c r="GB56" s="24"/>
      <c r="GC56" s="24"/>
      <c r="GD56" s="24"/>
      <c r="GE56" s="24"/>
      <c r="GF56" s="24"/>
      <c r="GG56" s="24"/>
      <c r="GH56" s="24"/>
      <c r="GI56" s="24"/>
      <c r="GJ56" s="134" t="s">
        <v>37</v>
      </c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5"/>
      <c r="JP56" s="5"/>
      <c r="JQ56" s="5"/>
      <c r="JR56" s="5"/>
      <c r="JS56" s="5"/>
      <c r="JT56" s="5"/>
      <c r="JU56" s="5"/>
      <c r="JV56" s="5"/>
      <c r="JW56" s="5"/>
      <c r="JX56" s="134" t="s">
        <v>38</v>
      </c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24"/>
      <c r="ND56" s="24"/>
      <c r="NE56" s="24"/>
      <c r="NF56" s="24"/>
      <c r="NG56" s="23"/>
      <c r="NH56" s="2"/>
      <c r="NI56" s="128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30"/>
    </row>
    <row r="57" spans="1:387" ht="13.5" customHeight="1">
      <c r="A57" s="2"/>
      <c r="B57" s="22"/>
      <c r="C57" s="24"/>
      <c r="D57" s="5"/>
      <c r="E57" s="5"/>
      <c r="F57" s="5"/>
      <c r="G57" s="5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5"/>
      <c r="CN57" s="5"/>
      <c r="CO57" s="5"/>
      <c r="CP57" s="5"/>
      <c r="CQ57" s="5"/>
      <c r="CR57" s="5"/>
      <c r="CS57" s="5"/>
      <c r="CT57" s="5"/>
      <c r="CU57" s="5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24"/>
      <c r="GB57" s="24"/>
      <c r="GC57" s="24"/>
      <c r="GD57" s="24"/>
      <c r="GE57" s="24"/>
      <c r="GF57" s="24"/>
      <c r="GG57" s="24"/>
      <c r="GH57" s="24"/>
      <c r="GI57" s="2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5"/>
      <c r="JP57" s="5"/>
      <c r="JQ57" s="5"/>
      <c r="JR57" s="5"/>
      <c r="JS57" s="5"/>
      <c r="JT57" s="5"/>
      <c r="JU57" s="5"/>
      <c r="JV57" s="5"/>
      <c r="JW57" s="5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24"/>
      <c r="ND57" s="24"/>
      <c r="NE57" s="24"/>
      <c r="NF57" s="24"/>
      <c r="NG57" s="23"/>
      <c r="NH57" s="2"/>
      <c r="NI57" s="128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30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28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30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28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30"/>
    </row>
    <row r="60" spans="1:387" ht="13.5" customHeight="1">
      <c r="A60" s="23"/>
      <c r="B60" s="20"/>
      <c r="C60" s="21"/>
      <c r="D60" s="21"/>
      <c r="E60" s="21"/>
      <c r="F60" s="21"/>
      <c r="G60" s="21"/>
      <c r="H60" s="109" t="s">
        <v>39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0"/>
      <c r="NH60" s="2"/>
      <c r="NI60" s="128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30"/>
    </row>
    <row r="61" spans="1:387" ht="13.5" customHeight="1">
      <c r="A61" s="23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0"/>
      <c r="NH61" s="2"/>
      <c r="NI61" s="128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30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28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30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8" t="s">
        <v>40</v>
      </c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28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30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31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3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5" t="s">
        <v>41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28" t="s">
        <v>144</v>
      </c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30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42">
        <f>データ!DI6</f>
        <v>64630</v>
      </c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28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30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28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30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28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30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28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30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28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30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8" t="s">
        <v>42</v>
      </c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28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30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28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30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28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30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28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30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4">
        <f>データ!$B$11</f>
        <v>40909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41275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41640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42005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42370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42">
        <f>データ!DJ6</f>
        <v>6000</v>
      </c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4">
        <f>データ!$B$11</f>
        <v>40909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41275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41640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42005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42370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4">
        <f>データ!$B$11</f>
        <v>40909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41275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41640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42005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42370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5"/>
      <c r="NA76" s="5"/>
      <c r="NB76" s="5"/>
      <c r="NC76" s="5"/>
      <c r="ND76" s="5"/>
      <c r="NE76" s="5"/>
      <c r="NF76" s="35"/>
      <c r="NG76" s="23"/>
      <c r="NH76" s="2"/>
      <c r="NI76" s="128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30"/>
    </row>
    <row r="77" spans="1:387" ht="13.5" customHeight="1">
      <c r="A77" s="2"/>
      <c r="B77" s="22"/>
      <c r="C77" s="5"/>
      <c r="D77" s="5"/>
      <c r="E77" s="5"/>
      <c r="F77" s="5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43" t="str">
        <f>データ!CX7</f>
        <v xml:space="preserve"> </v>
      </c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 t="str">
        <f>データ!CY7</f>
        <v xml:space="preserve"> 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 t="str">
        <f>データ!CZ7</f>
        <v xml:space="preserve"> </v>
      </c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 t="str">
        <f>データ!DA7</f>
        <v xml:space="preserve"> </v>
      </c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 t="str">
        <f>データ!DB7</f>
        <v xml:space="preserve"> </v>
      </c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43" t="str">
        <f>データ!DK7</f>
        <v xml:space="preserve"> </v>
      </c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 t="str">
        <f>データ!DL7</f>
        <v xml:space="preserve"> </v>
      </c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 t="str">
        <f>データ!DM7</f>
        <v xml:space="preserve"> </v>
      </c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 t="str">
        <f>データ!DN7</f>
        <v xml:space="preserve"> </v>
      </c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 t="str">
        <f>データ!DO7</f>
        <v xml:space="preserve"> </v>
      </c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0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5"/>
      <c r="NA77" s="5"/>
      <c r="NB77" s="5"/>
      <c r="NC77" s="5"/>
      <c r="ND77" s="5"/>
      <c r="NE77" s="5"/>
      <c r="NF77" s="35"/>
      <c r="NG77" s="23"/>
      <c r="NH77" s="2"/>
      <c r="NI77" s="128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30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43" t="str">
        <f>データ!DC7</f>
        <v xml:space="preserve"> </v>
      </c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 t="str">
        <f>データ!DD7</f>
        <v xml:space="preserve"> 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 t="str">
        <f>データ!DE7</f>
        <v xml:space="preserve"> </v>
      </c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 t="str">
        <f>データ!DF7</f>
        <v xml:space="preserve"> </v>
      </c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 t="str">
        <f>データ!DG7</f>
        <v xml:space="preserve"> </v>
      </c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43" t="str">
        <f>データ!DP7</f>
        <v xml:space="preserve"> 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 t="str">
        <f>データ!DQ7</f>
        <v xml:space="preserve"> </v>
      </c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 t="str">
        <f>データ!DR7</f>
        <v xml:space="preserve"> </v>
      </c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 t="str">
        <f>データ!DS7</f>
        <v xml:space="preserve"> </v>
      </c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 t="str">
        <f>データ!DT7</f>
        <v xml:space="preserve"> </v>
      </c>
      <c r="IY78" s="143"/>
      <c r="IZ78" s="143"/>
      <c r="JA78" s="143"/>
      <c r="JB78" s="143"/>
      <c r="JC78" s="143"/>
      <c r="JD78" s="143"/>
      <c r="JE78" s="143"/>
      <c r="JF78" s="143"/>
      <c r="JG78" s="143"/>
      <c r="JH78" s="143"/>
      <c r="JI78" s="143"/>
      <c r="JJ78" s="143"/>
      <c r="JK78" s="143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40.299999999999997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36.6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30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49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5"/>
      <c r="NA78" s="5"/>
      <c r="NB78" s="5"/>
      <c r="NC78" s="5"/>
      <c r="ND78" s="5"/>
      <c r="NE78" s="5"/>
      <c r="NF78" s="35"/>
      <c r="NG78" s="23"/>
      <c r="NH78" s="2"/>
      <c r="NI78" s="128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30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28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30"/>
    </row>
    <row r="80" spans="1:387" ht="13.5" customHeight="1">
      <c r="A80" s="2"/>
      <c r="B80" s="22"/>
      <c r="C80" s="24"/>
      <c r="D80" s="5"/>
      <c r="E80" s="5"/>
      <c r="F80" s="5"/>
      <c r="G80" s="5"/>
      <c r="H80" s="134" t="s">
        <v>43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34" t="s">
        <v>44</v>
      </c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5"/>
      <c r="JP80" s="5"/>
      <c r="JQ80" s="5"/>
      <c r="JR80" s="5"/>
      <c r="JS80" s="5"/>
      <c r="JT80" s="5"/>
      <c r="JU80" s="5"/>
      <c r="JV80" s="5"/>
      <c r="JW80" s="5"/>
      <c r="JX80" s="134" t="s">
        <v>45</v>
      </c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24"/>
      <c r="ND80" s="24"/>
      <c r="NE80" s="24"/>
      <c r="NF80" s="24"/>
      <c r="NG80" s="23"/>
      <c r="NH80" s="2"/>
      <c r="NI80" s="128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30"/>
    </row>
    <row r="81" spans="1:387" ht="13.5" customHeight="1">
      <c r="A81" s="2"/>
      <c r="B81" s="22"/>
      <c r="C81" s="24"/>
      <c r="D81" s="5"/>
      <c r="E81" s="5"/>
      <c r="F81" s="5"/>
      <c r="G81" s="5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5"/>
      <c r="JP81" s="5"/>
      <c r="JQ81" s="5"/>
      <c r="JR81" s="5"/>
      <c r="JS81" s="5"/>
      <c r="JT81" s="5"/>
      <c r="JU81" s="5"/>
      <c r="JV81" s="5"/>
      <c r="JW81" s="5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24"/>
      <c r="ND81" s="24"/>
      <c r="NE81" s="24"/>
      <c r="NF81" s="24"/>
      <c r="NG81" s="23"/>
      <c r="NH81" s="2"/>
      <c r="NI81" s="128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30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31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nywTWk9CFIGRtaPE4tmsKseI6g8lgtlc053l81ziUTD7fT4k22OTLXbgurRFzQcQdLqGa8SDtxPjhrfI1iFdug==" saltValue="XqXCOXy6s3SJONAWY8IepA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 t="s">
        <v>74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44" t="s">
        <v>75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52" t="s">
        <v>76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9" t="s">
        <v>77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44" t="s">
        <v>78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52" t="s">
        <v>79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 t="s">
        <v>80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9" t="s">
        <v>81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1"/>
      <c r="DI4" s="153" t="s">
        <v>82</v>
      </c>
      <c r="DJ4" s="153" t="s">
        <v>83</v>
      </c>
      <c r="DK4" s="144" t="s">
        <v>84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 t="s">
        <v>85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54"/>
      <c r="DJ5" s="15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72079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3</v>
      </c>
      <c r="H6" s="55" t="str">
        <f>SUBSTITUTE(H8,"　","")</f>
        <v>福島県須賀川市</v>
      </c>
      <c r="I6" s="55" t="str">
        <f t="shared" si="2"/>
        <v>三世代交流館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153</v>
      </c>
      <c r="R6" s="58">
        <f t="shared" si="2"/>
        <v>15</v>
      </c>
      <c r="S6" s="59">
        <f t="shared" si="2"/>
        <v>1063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100</v>
      </c>
      <c r="X6" s="60" t="str">
        <f t="shared" si="2"/>
        <v>無</v>
      </c>
      <c r="Y6" s="62">
        <f>IF(Y8="-",NA(),Y8)</f>
        <v>92.3</v>
      </c>
      <c r="Z6" s="62">
        <f t="shared" ref="Z6:AH6" si="3">IF(Z8="-",NA(),Z8)</f>
        <v>105.8</v>
      </c>
      <c r="AA6" s="62">
        <f t="shared" si="3"/>
        <v>89.3</v>
      </c>
      <c r="AB6" s="62">
        <f t="shared" si="3"/>
        <v>100</v>
      </c>
      <c r="AC6" s="62">
        <f t="shared" si="3"/>
        <v>100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82.4</v>
      </c>
      <c r="AK6" s="62">
        <f t="shared" ref="AK6:AS6" si="4">IF(AK8="-",NA(),AK8)</f>
        <v>42.4</v>
      </c>
      <c r="AL6" s="62">
        <f t="shared" si="4"/>
        <v>81.400000000000006</v>
      </c>
      <c r="AM6" s="62">
        <f t="shared" si="4"/>
        <v>27.5</v>
      </c>
      <c r="AN6" s="62">
        <f t="shared" si="4"/>
        <v>37.799999999999997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 t="e">
        <f>IF(AU8="-",NA(),AU8)</f>
        <v>#N/A</v>
      </c>
      <c r="AV6" s="57" t="e">
        <f t="shared" ref="AV6:BD6" si="5">IF(AV8="-",NA(),AV8)</f>
        <v>#N/A</v>
      </c>
      <c r="AW6" s="57" t="e">
        <f t="shared" si="5"/>
        <v>#N/A</v>
      </c>
      <c r="AX6" s="57">
        <f t="shared" si="5"/>
        <v>5994</v>
      </c>
      <c r="AY6" s="57">
        <f t="shared" si="5"/>
        <v>17556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0</v>
      </c>
      <c r="BG6" s="62">
        <f t="shared" ref="BG6:BO6" si="6">IF(BG8="-",NA(),BG8)</f>
        <v>0</v>
      </c>
      <c r="BH6" s="62">
        <f t="shared" si="6"/>
        <v>0</v>
      </c>
      <c r="BI6" s="62">
        <f t="shared" si="6"/>
        <v>4.2</v>
      </c>
      <c r="BJ6" s="62">
        <f t="shared" si="6"/>
        <v>1.8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0</v>
      </c>
      <c r="BR6" s="62">
        <f t="shared" ref="BR6:BZ6" si="7">IF(BR8="-",NA(),BR8)</f>
        <v>0</v>
      </c>
      <c r="BS6" s="62">
        <f t="shared" si="7"/>
        <v>2087.3000000000002</v>
      </c>
      <c r="BT6" s="62">
        <f t="shared" si="7"/>
        <v>66.2</v>
      </c>
      <c r="BU6" s="62">
        <f t="shared" si="7"/>
        <v>77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0</v>
      </c>
      <c r="CC6" s="62">
        <f t="shared" ref="CC6:CK6" si="8">IF(CC8="-",NA(),CC8)</f>
        <v>0</v>
      </c>
      <c r="CD6" s="62">
        <f t="shared" si="8"/>
        <v>-3533.6</v>
      </c>
      <c r="CE6" s="62">
        <f t="shared" si="8"/>
        <v>-39.799999999999997</v>
      </c>
      <c r="CF6" s="62">
        <f t="shared" si="8"/>
        <v>-62.1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-1169</v>
      </c>
      <c r="CN6" s="57">
        <f t="shared" ref="CN6:CV6" si="9">IF(CN8="-",NA(),CN8)</f>
        <v>-179</v>
      </c>
      <c r="CO6" s="57">
        <f t="shared" si="9"/>
        <v>-1104</v>
      </c>
      <c r="CP6" s="57">
        <f t="shared" si="9"/>
        <v>-1391</v>
      </c>
      <c r="CQ6" s="57">
        <f t="shared" si="9"/>
        <v>-1685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64630</v>
      </c>
      <c r="DJ6" s="58">
        <f t="shared" si="10"/>
        <v>6000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0</v>
      </c>
      <c r="EH6" s="63">
        <f t="shared" ref="EH6:EP6" si="12">IF(EH8="-",NA(),EH8)</f>
        <v>0</v>
      </c>
      <c r="EI6" s="63">
        <f t="shared" si="12"/>
        <v>0</v>
      </c>
      <c r="EJ6" s="63">
        <f t="shared" si="12"/>
        <v>0</v>
      </c>
      <c r="EK6" s="63">
        <f t="shared" si="12"/>
        <v>0</v>
      </c>
      <c r="EL6" s="63">
        <f t="shared" si="12"/>
        <v>8.3999999999999995E-3</v>
      </c>
      <c r="EM6" s="63">
        <f t="shared" si="12"/>
        <v>9.4999999999999998E-3</v>
      </c>
      <c r="EN6" s="63">
        <f t="shared" si="12"/>
        <v>8.0999999999999996E-3</v>
      </c>
      <c r="EO6" s="63">
        <f t="shared" si="12"/>
        <v>1.04E-2</v>
      </c>
      <c r="EP6" s="63">
        <f t="shared" si="12"/>
        <v>1.2E-2</v>
      </c>
    </row>
    <row r="7" spans="1:146" s="64" customFormat="1">
      <c r="A7" s="40" t="s">
        <v>124</v>
      </c>
      <c r="B7" s="55">
        <f t="shared" ref="B7:X7" si="13">B8</f>
        <v>2016</v>
      </c>
      <c r="C7" s="55">
        <f t="shared" si="13"/>
        <v>72079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3</v>
      </c>
      <c r="H7" s="55" t="str">
        <f t="shared" si="13"/>
        <v>福島県　須賀川市</v>
      </c>
      <c r="I7" s="55" t="str">
        <f t="shared" si="13"/>
        <v>三世代交流館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153</v>
      </c>
      <c r="R7" s="58">
        <f t="shared" si="13"/>
        <v>15</v>
      </c>
      <c r="S7" s="59">
        <f t="shared" si="13"/>
        <v>1063</v>
      </c>
      <c r="T7" s="60" t="str">
        <f t="shared" si="13"/>
        <v>導入なし</v>
      </c>
      <c r="U7" s="56">
        <f t="shared" si="13"/>
        <v>0</v>
      </c>
      <c r="V7" s="60" t="str">
        <f t="shared" si="13"/>
        <v>無</v>
      </c>
      <c r="W7" s="61">
        <f t="shared" si="13"/>
        <v>100</v>
      </c>
      <c r="X7" s="60" t="str">
        <f t="shared" si="13"/>
        <v>無</v>
      </c>
      <c r="Y7" s="62">
        <f>Y8</f>
        <v>92.3</v>
      </c>
      <c r="Z7" s="62">
        <f t="shared" ref="Z7:AH7" si="14">Z8</f>
        <v>105.8</v>
      </c>
      <c r="AA7" s="62">
        <f t="shared" si="14"/>
        <v>89.3</v>
      </c>
      <c r="AB7" s="62">
        <f t="shared" si="14"/>
        <v>100</v>
      </c>
      <c r="AC7" s="62">
        <f t="shared" si="14"/>
        <v>100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82.4</v>
      </c>
      <c r="AK7" s="62">
        <f t="shared" ref="AK7:AS7" si="15">AK8</f>
        <v>42.4</v>
      </c>
      <c r="AL7" s="62">
        <f t="shared" si="15"/>
        <v>81.400000000000006</v>
      </c>
      <c r="AM7" s="62">
        <f t="shared" si="15"/>
        <v>27.5</v>
      </c>
      <c r="AN7" s="62">
        <f t="shared" si="15"/>
        <v>37.799999999999997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 t="str">
        <f>AU8</f>
        <v>-</v>
      </c>
      <c r="AV7" s="57" t="str">
        <f t="shared" ref="AV7:BD7" si="16">AV8</f>
        <v>-</v>
      </c>
      <c r="AW7" s="57" t="str">
        <f t="shared" si="16"/>
        <v>-</v>
      </c>
      <c r="AX7" s="57">
        <f t="shared" si="16"/>
        <v>5994</v>
      </c>
      <c r="AY7" s="57">
        <f t="shared" si="16"/>
        <v>17556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0</v>
      </c>
      <c r="BG7" s="62">
        <f t="shared" ref="BG7:BO7" si="17">BG8</f>
        <v>0</v>
      </c>
      <c r="BH7" s="62">
        <f t="shared" si="17"/>
        <v>0</v>
      </c>
      <c r="BI7" s="62">
        <f t="shared" si="17"/>
        <v>4.2</v>
      </c>
      <c r="BJ7" s="62">
        <f t="shared" si="17"/>
        <v>1.8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0</v>
      </c>
      <c r="BR7" s="62">
        <f t="shared" ref="BR7:BZ7" si="18">BR8</f>
        <v>0</v>
      </c>
      <c r="BS7" s="62">
        <f t="shared" si="18"/>
        <v>2087.3000000000002</v>
      </c>
      <c r="BT7" s="62">
        <f t="shared" si="18"/>
        <v>66.2</v>
      </c>
      <c r="BU7" s="62">
        <f t="shared" si="18"/>
        <v>77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0</v>
      </c>
      <c r="CC7" s="62">
        <f t="shared" ref="CC7:CK7" si="19">CC8</f>
        <v>0</v>
      </c>
      <c r="CD7" s="62">
        <f t="shared" si="19"/>
        <v>-3533.6</v>
      </c>
      <c r="CE7" s="62">
        <f t="shared" si="19"/>
        <v>-39.799999999999997</v>
      </c>
      <c r="CF7" s="62">
        <f t="shared" si="19"/>
        <v>-62.1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-1169</v>
      </c>
      <c r="CN7" s="57">
        <f t="shared" ref="CN7:CV7" si="20">CN8</f>
        <v>-179</v>
      </c>
      <c r="CO7" s="57">
        <f t="shared" si="20"/>
        <v>-1104</v>
      </c>
      <c r="CP7" s="57">
        <f t="shared" si="20"/>
        <v>-1391</v>
      </c>
      <c r="CQ7" s="57">
        <f t="shared" si="20"/>
        <v>-1685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64630</v>
      </c>
      <c r="DJ7" s="58">
        <f>DJ8</f>
        <v>6000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72079</v>
      </c>
      <c r="D8" s="65">
        <v>47</v>
      </c>
      <c r="E8" s="65">
        <v>11</v>
      </c>
      <c r="F8" s="65">
        <v>1</v>
      </c>
      <c r="G8" s="65">
        <v>3</v>
      </c>
      <c r="H8" s="65" t="s">
        <v>126</v>
      </c>
      <c r="I8" s="65" t="s">
        <v>127</v>
      </c>
      <c r="J8" s="65" t="s">
        <v>128</v>
      </c>
      <c r="K8" s="65" t="s">
        <v>129</v>
      </c>
      <c r="L8" s="65" t="s">
        <v>130</v>
      </c>
      <c r="M8" s="65" t="s">
        <v>131</v>
      </c>
      <c r="N8" s="65"/>
      <c r="O8" s="66" t="s">
        <v>132</v>
      </c>
      <c r="P8" s="66" t="s">
        <v>132</v>
      </c>
      <c r="Q8" s="67">
        <v>153</v>
      </c>
      <c r="R8" s="67">
        <v>15</v>
      </c>
      <c r="S8" s="68">
        <v>1063</v>
      </c>
      <c r="T8" s="69" t="s">
        <v>133</v>
      </c>
      <c r="U8" s="66">
        <v>0</v>
      </c>
      <c r="V8" s="69" t="s">
        <v>134</v>
      </c>
      <c r="W8" s="70">
        <v>100</v>
      </c>
      <c r="X8" s="69" t="s">
        <v>134</v>
      </c>
      <c r="Y8" s="71">
        <v>92.3</v>
      </c>
      <c r="Z8" s="71">
        <v>105.8</v>
      </c>
      <c r="AA8" s="71">
        <v>89.3</v>
      </c>
      <c r="AB8" s="71">
        <v>100</v>
      </c>
      <c r="AC8" s="71">
        <v>100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82.4</v>
      </c>
      <c r="AK8" s="71">
        <v>42.4</v>
      </c>
      <c r="AL8" s="71">
        <v>81.400000000000006</v>
      </c>
      <c r="AM8" s="71">
        <v>27.5</v>
      </c>
      <c r="AN8" s="71">
        <v>37.799999999999997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 t="s">
        <v>135</v>
      </c>
      <c r="AV8" s="72" t="s">
        <v>135</v>
      </c>
      <c r="AW8" s="72" t="s">
        <v>135</v>
      </c>
      <c r="AX8" s="72">
        <v>5994</v>
      </c>
      <c r="AY8" s="72">
        <v>17556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0</v>
      </c>
      <c r="BG8" s="71">
        <v>0</v>
      </c>
      <c r="BH8" s="71">
        <v>0</v>
      </c>
      <c r="BI8" s="71">
        <v>4.2</v>
      </c>
      <c r="BJ8" s="71">
        <v>1.8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0</v>
      </c>
      <c r="BR8" s="71">
        <v>0</v>
      </c>
      <c r="BS8" s="71">
        <v>2087.3000000000002</v>
      </c>
      <c r="BT8" s="71">
        <v>66.2</v>
      </c>
      <c r="BU8" s="71">
        <v>77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0</v>
      </c>
      <c r="CC8" s="71">
        <v>0</v>
      </c>
      <c r="CD8" s="71">
        <v>-3533.6</v>
      </c>
      <c r="CE8" s="73">
        <v>-39.799999999999997</v>
      </c>
      <c r="CF8" s="73">
        <v>-62.1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-1169</v>
      </c>
      <c r="CN8" s="72">
        <v>-179</v>
      </c>
      <c r="CO8" s="72">
        <v>-1104</v>
      </c>
      <c r="CP8" s="72">
        <v>-1391</v>
      </c>
      <c r="CQ8" s="72">
        <v>-1685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135</v>
      </c>
      <c r="CY8" s="71" t="s">
        <v>135</v>
      </c>
      <c r="CZ8" s="71" t="s">
        <v>135</v>
      </c>
      <c r="DA8" s="71" t="s">
        <v>135</v>
      </c>
      <c r="DB8" s="71" t="s">
        <v>135</v>
      </c>
      <c r="DC8" s="71" t="s">
        <v>135</v>
      </c>
      <c r="DD8" s="71" t="s">
        <v>135</v>
      </c>
      <c r="DE8" s="71" t="s">
        <v>135</v>
      </c>
      <c r="DF8" s="71" t="s">
        <v>135</v>
      </c>
      <c r="DG8" s="71" t="s">
        <v>135</v>
      </c>
      <c r="DH8" s="71" t="s">
        <v>135</v>
      </c>
      <c r="DI8" s="67">
        <v>64630</v>
      </c>
      <c r="DJ8" s="67">
        <v>6000</v>
      </c>
      <c r="DK8" s="71" t="s">
        <v>135</v>
      </c>
      <c r="DL8" s="71" t="s">
        <v>135</v>
      </c>
      <c r="DM8" s="71" t="s">
        <v>135</v>
      </c>
      <c r="DN8" s="71" t="s">
        <v>135</v>
      </c>
      <c r="DO8" s="71" t="s">
        <v>135</v>
      </c>
      <c r="DP8" s="71" t="s">
        <v>135</v>
      </c>
      <c r="DQ8" s="71" t="s">
        <v>135</v>
      </c>
      <c r="DR8" s="71" t="s">
        <v>135</v>
      </c>
      <c r="DS8" s="71" t="s">
        <v>135</v>
      </c>
      <c r="DT8" s="71" t="s">
        <v>135</v>
      </c>
      <c r="DU8" s="71" t="s">
        <v>135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0</v>
      </c>
      <c r="EH8" s="75">
        <v>0</v>
      </c>
      <c r="EI8" s="75">
        <v>0</v>
      </c>
      <c r="EJ8" s="75">
        <v>0</v>
      </c>
      <c r="EK8" s="75">
        <v>0</v>
      </c>
      <c r="EL8" s="75">
        <v>8.3999999999999995E-3</v>
      </c>
      <c r="EM8" s="75">
        <v>9.4999999999999998E-3</v>
      </c>
      <c r="EN8" s="75">
        <v>8.0999999999999996E-3</v>
      </c>
      <c r="EO8" s="75">
        <v>1.04E-2</v>
      </c>
      <c r="EP8" s="75">
        <v>1.2E-2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136</v>
      </c>
      <c r="C10" s="80" t="s">
        <v>137</v>
      </c>
      <c r="D10" s="80" t="s">
        <v>138</v>
      </c>
      <c r="E10" s="80" t="s">
        <v>139</v>
      </c>
      <c r="F10" s="80" t="s">
        <v>140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三部 日出貴</cp:lastModifiedBy>
  <dcterms:created xsi:type="dcterms:W3CDTF">2018-02-09T01:42:21Z</dcterms:created>
  <dcterms:modified xsi:type="dcterms:W3CDTF">2018-03-16T01:48:37Z</dcterms:modified>
</cp:coreProperties>
</file>