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<sst xmlns="http://schemas.openxmlformats.org/spreadsheetml/2006/main" count="240" uniqueCount="125">
  <si>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</si>
  <si>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</si>
  <si>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</si>
  <si>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</si>
  <si>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</si>
  <si>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</si>
  <si>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</si>
  <si>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</si>
  <si>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</si>
  <si>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</si>
  <si>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</si>
  <si>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</si>
  <si>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</si>
  <si>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</si>
  <si>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</si>
  <si>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</si>
  <si>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</si>
  <si>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</si>
  <si>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</si>
  <si>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</si>
  <si>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</si>
  <si>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</si>
  <si>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</si>
  <si>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</si>
  <si>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</si>
  <si>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</si>
  <si>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</si>
  <si>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</si>
  <si>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</si>
  <si>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</si>
  <si>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</si>
  <si>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</si>
  <si>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</si>
  <si>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</si>
  <si>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</si>
  <si>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</si>
  <si>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</si>
  <si>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</si>
  <si>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</si>
  <si>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</si>
  <si>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</si>
  <si>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</si>
  <si>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</si>
  <si>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</si>
  <si>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</si>
  <si>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</si>
  <si>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</si>
  <si>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</si>
  <si>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</si>
  <si>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</si>
  <si>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</si>
  <si>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</si>
  <si>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</si>
  <si>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</si>
  <si>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</si>
  <si>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</si>
  <si>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</si>
  <si>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</si>
  <si>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</si>
  <si>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</si>
  <si>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</si>
  <si>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</si>
  <si>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</si>
  <si>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</si>
  <si>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</si>
  <si>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</si>
  <si>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</si>
  <si>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</si>
  <si>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</si>
  <si>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</si>
  <si>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</si>
  <si>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</si>
  <si>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</si>
  <si>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</si>
  <si>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</si>
  <si>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</si>
  <si>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</si>
  <si>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</si>
  <si>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</si>
  <si>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</si>
  <si>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</si>
  <si>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</si>
  <si>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</si>
  <si>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</si>
  <si>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</si>
  <si>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</si>
  <si>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</si>
  <si>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</si>
  <si>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</si>
  <si>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</si>
  <si>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</si>
  <si>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</si>
  <si>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</si>
  <si>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</si>
  <si>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</si>
  <si>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</si>
  <si>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</si>
  <si>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</si>
  <si>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</si>
  <si>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</si>
  <si>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</si>
  <si>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</si>
  <si>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</si>
  <si>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</si>
  <si>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</si>
  <si>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</si>
  <si>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</si>
  <si>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</si>
  <si>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</si>
  <si>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柳津町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</si>
  <si>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</si>
  <si>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</si>
  <si>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</si>
  <si>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</si>
  <si>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</si>
  <si>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</si>
  <si>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</si>
  <si>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</si>
  <si>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</si>
  <si>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</si>
  <si>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</si>
  <si>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終末処理場に関しては、修繕計画を立て計画的な修繕を行ってはいるが、施設数も多く突発的な故障による修繕等も発生している。
　２８年度は各処理場の通報装置や計器をメインに更新を行った。今後はマンホールポンプをメインに年２～３箇所ずつ運転時間が長いものから優先順位をつけ修繕していく。
　管路に関しては、供用開始後12年～18年であり比較的傷みは少ない方であるが、マンホール蓋が腐食し劣化している箇所が増えてきているため、計画的に蓋の交換やメンテナンスを実施していく必要がある。</t>
    <rPh sb="12" eb="14">
      <t>シュウゼン</t>
    </rPh>
    <rPh sb="14" eb="16">
      <t>ケイカク</t>
    </rPh>
    <rPh sb="17" eb="18">
      <t>タ</t>
    </rPh>
    <rPh sb="23" eb="25">
      <t>シュウゼン</t>
    </rPh>
    <rPh sb="34" eb="36">
      <t>シセツ</t>
    </rPh>
    <rPh sb="36" eb="37">
      <t>スウ</t>
    </rPh>
    <rPh sb="38" eb="39">
      <t>オオ</t>
    </rPh>
    <rPh sb="40" eb="43">
      <t>トッパツテキ</t>
    </rPh>
    <rPh sb="44" eb="46">
      <t>コショウ</t>
    </rPh>
    <rPh sb="49" eb="51">
      <t>シュウゼン</t>
    </rPh>
    <rPh sb="51" eb="52">
      <t>ナド</t>
    </rPh>
    <rPh sb="53" eb="55">
      <t>ハッセイ</t>
    </rPh>
    <rPh sb="64" eb="66">
      <t>ネンド</t>
    </rPh>
    <rPh sb="67" eb="68">
      <t>カク</t>
    </rPh>
    <rPh sb="68" eb="71">
      <t>ショリジョウ</t>
    </rPh>
    <rPh sb="72" eb="74">
      <t>ツウホウ</t>
    </rPh>
    <rPh sb="74" eb="76">
      <t>ソウチ</t>
    </rPh>
    <rPh sb="77" eb="79">
      <t>ケイキ</t>
    </rPh>
    <rPh sb="84" eb="86">
      <t>コウシン</t>
    </rPh>
    <rPh sb="87" eb="88">
      <t>オコナ</t>
    </rPh>
    <rPh sb="91" eb="93">
      <t>コンゴ</t>
    </rPh>
    <rPh sb="107" eb="108">
      <t>ネン</t>
    </rPh>
    <rPh sb="111" eb="113">
      <t>カショ</t>
    </rPh>
    <rPh sb="115" eb="117">
      <t>ウンテン</t>
    </rPh>
    <rPh sb="117" eb="119">
      <t>ジカン</t>
    </rPh>
    <rPh sb="120" eb="121">
      <t>ナガ</t>
    </rPh>
    <rPh sb="126" eb="128">
      <t>ユウセン</t>
    </rPh>
    <rPh sb="128" eb="130">
      <t>ジュンイ</t>
    </rPh>
    <rPh sb="133" eb="135">
      <t>シュウゼン</t>
    </rPh>
    <rPh sb="185" eb="186">
      <t>フタ</t>
    </rPh>
    <rPh sb="187" eb="189">
      <t>フショク</t>
    </rPh>
    <rPh sb="190" eb="192">
      <t>レッカ</t>
    </rPh>
    <rPh sb="196" eb="198">
      <t>カショ</t>
    </rPh>
    <rPh sb="199" eb="200">
      <t>フ</t>
    </rPh>
    <rPh sb="209" eb="212">
      <t>ケイカクテキ</t>
    </rPh>
    <rPh sb="213" eb="214">
      <t>フタ</t>
    </rPh>
    <rPh sb="215" eb="217">
      <t>コウカン</t>
    </rPh>
    <rPh sb="225" eb="227">
      <t>ジッシ</t>
    </rPh>
    <rPh sb="231" eb="233">
      <t>ヒツヨウ</t>
    </rPh>
    <phoneticPr fontId="4"/>
  </si>
  <si>
    <t>　供用開始後12年～18年経過しているため、企業債の償還は減ってきているものの、依然として修繕費用は多額であり、今後は処理場のほかに管路やマンホール蓋のメンテナンス等も必要となってくる。
　また少子高齢化等の影響により人口も減少し、それに伴い使用料も減少傾向である。
　今後必要となる財源を確保するためにも、２８年度末に策定した経営戦略を履行し未加入の2割の早期加入促進を図るほか、使用料の見直しや施設の統廃合を検討していく。</t>
    <rPh sb="40" eb="42">
      <t>イゼン</t>
    </rPh>
    <rPh sb="45" eb="47">
      <t>シュウゼン</t>
    </rPh>
    <rPh sb="47" eb="49">
      <t>ヒヨウ</t>
    </rPh>
    <rPh sb="50" eb="52">
      <t>タガク</t>
    </rPh>
    <rPh sb="56" eb="58">
      <t>コンゴ</t>
    </rPh>
    <rPh sb="59" eb="62">
      <t>ショリジョウ</t>
    </rPh>
    <rPh sb="66" eb="68">
      <t>カンロ</t>
    </rPh>
    <rPh sb="74" eb="75">
      <t>フタ</t>
    </rPh>
    <rPh sb="82" eb="83">
      <t>ナド</t>
    </rPh>
    <rPh sb="84" eb="86">
      <t>ヒツヨウ</t>
    </rPh>
    <rPh sb="104" eb="106">
      <t>エイキョウ</t>
    </rPh>
    <rPh sb="109" eb="111">
      <t>ジンコウ</t>
    </rPh>
    <rPh sb="112" eb="114">
      <t>ゲンショウ</t>
    </rPh>
    <rPh sb="119" eb="120">
      <t>トモナ</t>
    </rPh>
    <rPh sb="121" eb="124">
      <t>シヨウリョウ</t>
    </rPh>
    <rPh sb="125" eb="127">
      <t>ゲンショウ</t>
    </rPh>
    <rPh sb="127" eb="129">
      <t>ケイコウ</t>
    </rPh>
    <rPh sb="137" eb="139">
      <t>ヒツヨウ</t>
    </rPh>
    <rPh sb="145" eb="147">
      <t>カクホ</t>
    </rPh>
    <rPh sb="156" eb="159">
      <t>ネンドマツ</t>
    </rPh>
    <rPh sb="160" eb="162">
      <t>サクテイ</t>
    </rPh>
    <rPh sb="164" eb="166">
      <t>ケイエイ</t>
    </rPh>
    <rPh sb="166" eb="168">
      <t>センリャク</t>
    </rPh>
    <rPh sb="169" eb="171">
      <t>リコウ</t>
    </rPh>
    <rPh sb="191" eb="194">
      <t>シヨウリョウ</t>
    </rPh>
    <rPh sb="195" eb="197">
      <t>ミナオ</t>
    </rPh>
    <rPh sb="199" eb="201">
      <t>シセツ</t>
    </rPh>
    <rPh sb="202" eb="205">
      <t>トウハイゴウ</t>
    </rPh>
    <rPh sb="206" eb="208">
      <t>ケントウ</t>
    </rPh>
    <phoneticPr fontId="4"/>
  </si>
  <si>
    <t>　当事業は供用開始後12年～18年が経過し修繕のピークは過ぎた。施設の運転方法を改善し効率的な運転を行い、光熱水費等のランニングコストの削減を実施しており汚水処理原価は減少傾向にある。
　企業債の償還に関しては、新規の借り入れは現在行ってはいないため減少傾向にある。
　しかし施設数が5箇所と多く、突発的な故障も発生しており、依然として多額の修繕費が発生している状況である。
　水洗化率及び施設の使用率に関しては、事業全体の2割が未加入であるため加入促進に努めているところではあるが、高齢者世帯及び単身世帯等の後継者のいない世帯が多く人口減少が進むと思われることから、多くの加入は見込めない状況である。</t>
    <rPh sb="1" eb="2">
      <t>トウ</t>
    </rPh>
    <rPh sb="21" eb="23">
      <t>シュウゼン</t>
    </rPh>
    <rPh sb="28" eb="29">
      <t>ス</t>
    </rPh>
    <rPh sb="40" eb="42">
      <t>カイゼン</t>
    </rPh>
    <rPh sb="43" eb="46">
      <t>コウリツテキ</t>
    </rPh>
    <rPh sb="47" eb="49">
      <t>ウンテン</t>
    </rPh>
    <rPh sb="50" eb="51">
      <t>オコナ</t>
    </rPh>
    <rPh sb="53" eb="55">
      <t>コウネツ</t>
    </rPh>
    <rPh sb="55" eb="56">
      <t>スイ</t>
    </rPh>
    <rPh sb="56" eb="57">
      <t>ヒ</t>
    </rPh>
    <rPh sb="57" eb="58">
      <t>ナド</t>
    </rPh>
    <rPh sb="68" eb="70">
      <t>サクゲン</t>
    </rPh>
    <rPh sb="71" eb="73">
      <t>ジッシ</t>
    </rPh>
    <rPh sb="77" eb="79">
      <t>オスイ</t>
    </rPh>
    <rPh sb="79" eb="81">
      <t>ショリ</t>
    </rPh>
    <rPh sb="81" eb="83">
      <t>ゲンカ</t>
    </rPh>
    <rPh sb="84" eb="86">
      <t>ゲンショウ</t>
    </rPh>
    <rPh sb="86" eb="88">
      <t>ケイコウ</t>
    </rPh>
    <rPh sb="138" eb="140">
      <t>シセツ</t>
    </rPh>
    <rPh sb="140" eb="141">
      <t>スウ</t>
    </rPh>
    <rPh sb="143" eb="145">
      <t>カショ</t>
    </rPh>
    <rPh sb="146" eb="147">
      <t>オオ</t>
    </rPh>
    <rPh sb="149" eb="152">
      <t>トッパツテキ</t>
    </rPh>
    <rPh sb="153" eb="155">
      <t>コショウ</t>
    </rPh>
    <rPh sb="156" eb="158">
      <t>ハッセイ</t>
    </rPh>
    <rPh sb="163" eb="165">
      <t>イゼン</t>
    </rPh>
    <rPh sb="168" eb="170">
      <t>タガク</t>
    </rPh>
    <rPh sb="171" eb="174">
      <t>シュウゼンヒ</t>
    </rPh>
    <rPh sb="175" eb="177">
      <t>ハッセイ</t>
    </rPh>
    <rPh sb="181" eb="183">
      <t>ジョウキョウ</t>
    </rPh>
    <rPh sb="285" eb="286">
      <t>オオ</t>
    </rPh>
    <rPh sb="288" eb="290">
      <t>カニュウ</t>
    </rPh>
    <rPh sb="291" eb="293">
      <t>ミコ</t>
    </rPh>
    <rPh sb="296" eb="298">
      <t>ジョウキョウ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</si>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</sst>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169920"/>
        <c:axId val="4917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49169920"/>
        <c:axId val="49171840"/>
      </c:lineChart>
      <c:dateAx>
        <c:axId val="49169920"/>
        <c:scaling>
          <c:orientation val="minMax"/>
        </c:scaling>
        <c:delete val="1"/>
        <c:axPos val="b"/>
        <c:numFmt formatCode="ge" sourceLinked="1"/>
        <c:majorTickMark val="none"/>
        <c:minorTickMark val="none"/>
        <c:tickLblPos val="none"/>
        <c:crossAx val="49171840"/>
        <c:crosses val="autoZero"/>
        <c:auto val="1"/>
        <c:lblOffset val="100"/>
        <c:baseTimeUnit val="years"/>
      </c:dateAx>
      <c:valAx>
        <c:axId val="4917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6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formatCode="#,##0.00;&quot;△&quot;#,##0.00;&quot;-&quot;">
                  <c:v>0.41</c:v>
                </c:pt>
                <c:pt idx="1">
                  <c:v>0</c:v>
                </c:pt>
                <c:pt idx="2">
                  <c:v>0</c:v>
                </c:pt>
                <c:pt idx="3">
                  <c:v>0</c:v>
                </c:pt>
                <c:pt idx="4">
                  <c:v>0</c:v>
                </c:pt>
              </c:numCache>
            </c:numRef>
          </c:val>
        </c:ser>
        <c:dLbls>
          <c:showLegendKey val="0"/>
          <c:showVal val="0"/>
          <c:showCatName val="0"/>
          <c:showSerName val="0"/>
          <c:showPercent val="0"/>
          <c:showBubbleSize val="0"/>
        </c:dLbls>
        <c:gapWidth val="150"/>
        <c:axId val="53248768"/>
        <c:axId val="5325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53248768"/>
        <c:axId val="53250688"/>
      </c:lineChart>
      <c:dateAx>
        <c:axId val="53248768"/>
        <c:scaling>
          <c:orientation val="minMax"/>
        </c:scaling>
        <c:delete val="1"/>
        <c:axPos val="b"/>
        <c:numFmt formatCode="ge" sourceLinked="1"/>
        <c:majorTickMark val="none"/>
        <c:minorTickMark val="none"/>
        <c:tickLblPos val="none"/>
        <c:crossAx val="53250688"/>
        <c:crosses val="autoZero"/>
        <c:auto val="1"/>
        <c:lblOffset val="100"/>
        <c:baseTimeUnit val="years"/>
      </c:dateAx>
      <c:valAx>
        <c:axId val="5325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4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78.849999999999994</c:v>
                </c:pt>
                <c:pt idx="1">
                  <c:v>78.150000000000006</c:v>
                </c:pt>
                <c:pt idx="2">
                  <c:v>78.48</c:v>
                </c:pt>
                <c:pt idx="3">
                  <c:v>79.900000000000006</c:v>
                </c:pt>
                <c:pt idx="4">
                  <c:v>79.959999999999994</c:v>
                </c:pt>
              </c:numCache>
            </c:numRef>
          </c:val>
        </c:ser>
        <c:dLbls>
          <c:showLegendKey val="0"/>
          <c:showVal val="0"/>
          <c:showCatName val="0"/>
          <c:showSerName val="0"/>
          <c:showPercent val="0"/>
          <c:showBubbleSize val="0"/>
        </c:dLbls>
        <c:gapWidth val="150"/>
        <c:axId val="72106368"/>
        <c:axId val="7210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72106368"/>
        <c:axId val="72108288"/>
      </c:lineChart>
      <c:dateAx>
        <c:axId val="72106368"/>
        <c:scaling>
          <c:orientation val="minMax"/>
        </c:scaling>
        <c:delete val="1"/>
        <c:axPos val="b"/>
        <c:numFmt formatCode="ge" sourceLinked="1"/>
        <c:majorTickMark val="none"/>
        <c:minorTickMark val="none"/>
        <c:tickLblPos val="none"/>
        <c:crossAx val="72108288"/>
        <c:crosses val="autoZero"/>
        <c:auto val="1"/>
        <c:lblOffset val="100"/>
        <c:baseTimeUnit val="years"/>
      </c:dateAx>
      <c:valAx>
        <c:axId val="7210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0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3701688848878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47.5</c:v>
                </c:pt>
                <c:pt idx="1">
                  <c:v>50.59</c:v>
                </c:pt>
                <c:pt idx="2">
                  <c:v>42.57</c:v>
                </c:pt>
                <c:pt idx="3">
                  <c:v>49.89</c:v>
                </c:pt>
                <c:pt idx="4">
                  <c:v>100.51</c:v>
                </c:pt>
              </c:numCache>
            </c:numRef>
          </c:val>
        </c:ser>
        <c:dLbls>
          <c:showLegendKey val="0"/>
          <c:showVal val="0"/>
          <c:showCatName val="0"/>
          <c:showSerName val="0"/>
          <c:showPercent val="0"/>
          <c:showBubbleSize val="0"/>
        </c:dLbls>
        <c:gapWidth val="150"/>
        <c:axId val="49241088"/>
        <c:axId val="4925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241088"/>
        <c:axId val="49252992"/>
      </c:lineChart>
      <c:dateAx>
        <c:axId val="49241088"/>
        <c:scaling>
          <c:orientation val="minMax"/>
        </c:scaling>
        <c:delete val="1"/>
        <c:axPos val="b"/>
        <c:numFmt formatCode="ge" sourceLinked="1"/>
        <c:majorTickMark val="none"/>
        <c:minorTickMark val="none"/>
        <c:tickLblPos val="none"/>
        <c:crossAx val="49252992"/>
        <c:crosses val="autoZero"/>
        <c:auto val="1"/>
        <c:lblOffset val="100"/>
        <c:baseTimeUnit val="years"/>
      </c:dateAx>
      <c:valAx>
        <c:axId val="4925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4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133248"/>
        <c:axId val="7213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133248"/>
        <c:axId val="72137344"/>
      </c:lineChart>
      <c:dateAx>
        <c:axId val="72133248"/>
        <c:scaling>
          <c:orientation val="minMax"/>
        </c:scaling>
        <c:delete val="1"/>
        <c:axPos val="b"/>
        <c:numFmt formatCode="ge" sourceLinked="1"/>
        <c:majorTickMark val="none"/>
        <c:minorTickMark val="none"/>
        <c:tickLblPos val="none"/>
        <c:crossAx val="72137344"/>
        <c:crosses val="autoZero"/>
        <c:auto val="1"/>
        <c:lblOffset val="100"/>
        <c:baseTimeUnit val="years"/>
      </c:dateAx>
      <c:valAx>
        <c:axId val="7213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3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165248"/>
        <c:axId val="7221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165248"/>
        <c:axId val="72212864"/>
      </c:lineChart>
      <c:dateAx>
        <c:axId val="72165248"/>
        <c:scaling>
          <c:orientation val="minMax"/>
        </c:scaling>
        <c:delete val="1"/>
        <c:axPos val="b"/>
        <c:numFmt formatCode="ge" sourceLinked="1"/>
        <c:majorTickMark val="none"/>
        <c:minorTickMark val="none"/>
        <c:tickLblPos val="none"/>
        <c:crossAx val="72212864"/>
        <c:crosses val="autoZero"/>
        <c:auto val="1"/>
        <c:lblOffset val="100"/>
        <c:baseTimeUnit val="years"/>
      </c:dateAx>
      <c:valAx>
        <c:axId val="7221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6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305664"/>
        <c:axId val="7751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305664"/>
        <c:axId val="77514240"/>
      </c:lineChart>
      <c:dateAx>
        <c:axId val="72305664"/>
        <c:scaling>
          <c:orientation val="minMax"/>
        </c:scaling>
        <c:delete val="1"/>
        <c:axPos val="b"/>
        <c:numFmt formatCode="ge" sourceLinked="1"/>
        <c:majorTickMark val="none"/>
        <c:minorTickMark val="none"/>
        <c:tickLblPos val="none"/>
        <c:crossAx val="77514240"/>
        <c:crosses val="autoZero"/>
        <c:auto val="1"/>
        <c:lblOffset val="100"/>
        <c:baseTimeUnit val="years"/>
      </c:dateAx>
      <c:valAx>
        <c:axId val="7751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0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638400"/>
        <c:axId val="11384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638400"/>
        <c:axId val="113846144"/>
      </c:lineChart>
      <c:dateAx>
        <c:axId val="113638400"/>
        <c:scaling>
          <c:orientation val="minMax"/>
        </c:scaling>
        <c:delete val="1"/>
        <c:axPos val="b"/>
        <c:numFmt formatCode="ge" sourceLinked="1"/>
        <c:majorTickMark val="none"/>
        <c:minorTickMark val="none"/>
        <c:tickLblPos val="none"/>
        <c:crossAx val="113846144"/>
        <c:crosses val="autoZero"/>
        <c:auto val="1"/>
        <c:lblOffset val="100"/>
        <c:baseTimeUnit val="years"/>
      </c:dateAx>
      <c:valAx>
        <c:axId val="11384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3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3108.92</c:v>
                </c:pt>
                <c:pt idx="1">
                  <c:v>2564.61</c:v>
                </c:pt>
                <c:pt idx="2">
                  <c:v>2404.79</c:v>
                </c:pt>
                <c:pt idx="3">
                  <c:v>2214.71</c:v>
                </c:pt>
                <c:pt idx="4">
                  <c:v>828.64</c:v>
                </c:pt>
              </c:numCache>
            </c:numRef>
          </c:val>
        </c:ser>
        <c:dLbls>
          <c:showLegendKey val="0"/>
          <c:showVal val="0"/>
          <c:showCatName val="0"/>
          <c:showSerName val="0"/>
          <c:showPercent val="0"/>
          <c:showBubbleSize val="0"/>
        </c:dLbls>
        <c:gapWidth val="150"/>
        <c:axId val="143713024"/>
        <c:axId val="14371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43713024"/>
        <c:axId val="143714944"/>
      </c:lineChart>
      <c:dateAx>
        <c:axId val="143713024"/>
        <c:scaling>
          <c:orientation val="minMax"/>
        </c:scaling>
        <c:delete val="1"/>
        <c:axPos val="b"/>
        <c:numFmt formatCode="ge" sourceLinked="1"/>
        <c:majorTickMark val="none"/>
        <c:minorTickMark val="none"/>
        <c:tickLblPos val="none"/>
        <c:crossAx val="143714944"/>
        <c:crosses val="autoZero"/>
        <c:auto val="1"/>
        <c:lblOffset val="100"/>
        <c:baseTimeUnit val="years"/>
      </c:dateAx>
      <c:valAx>
        <c:axId val="14371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1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18.899999999999999</c:v>
                </c:pt>
                <c:pt idx="1">
                  <c:v>21.29</c:v>
                </c:pt>
                <c:pt idx="2">
                  <c:v>18.89</c:v>
                </c:pt>
                <c:pt idx="3">
                  <c:v>22.87</c:v>
                </c:pt>
                <c:pt idx="4">
                  <c:v>26.53</c:v>
                </c:pt>
              </c:numCache>
            </c:numRef>
          </c:val>
        </c:ser>
        <c:dLbls>
          <c:showLegendKey val="0"/>
          <c:showVal val="0"/>
          <c:showCatName val="0"/>
          <c:showSerName val="0"/>
          <c:showPercent val="0"/>
          <c:showBubbleSize val="0"/>
        </c:dLbls>
        <c:gapWidth val="150"/>
        <c:axId val="145581568"/>
        <c:axId val="14559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45581568"/>
        <c:axId val="145593472"/>
      </c:lineChart>
      <c:dateAx>
        <c:axId val="145581568"/>
        <c:scaling>
          <c:orientation val="minMax"/>
        </c:scaling>
        <c:delete val="1"/>
        <c:axPos val="b"/>
        <c:numFmt formatCode="ge" sourceLinked="1"/>
        <c:majorTickMark val="none"/>
        <c:minorTickMark val="none"/>
        <c:tickLblPos val="none"/>
        <c:crossAx val="145593472"/>
        <c:crosses val="autoZero"/>
        <c:auto val="1"/>
        <c:lblOffset val="100"/>
        <c:baseTimeUnit val="years"/>
      </c:dateAx>
      <c:valAx>
        <c:axId val="14559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8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788.92</c:v>
                </c:pt>
                <c:pt idx="1">
                  <c:v>705.48</c:v>
                </c:pt>
                <c:pt idx="2">
                  <c:v>794.71</c:v>
                </c:pt>
                <c:pt idx="3">
                  <c:v>659.84</c:v>
                </c:pt>
                <c:pt idx="4">
                  <c:v>557.26</c:v>
                </c:pt>
              </c:numCache>
            </c:numRef>
          </c:val>
        </c:ser>
        <c:dLbls>
          <c:showLegendKey val="0"/>
          <c:showVal val="0"/>
          <c:showCatName val="0"/>
          <c:showSerName val="0"/>
          <c:showPercent val="0"/>
          <c:showBubbleSize val="0"/>
        </c:dLbls>
        <c:gapWidth val="150"/>
        <c:axId val="39167488"/>
        <c:axId val="3916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39167488"/>
        <c:axId val="39169408"/>
      </c:lineChart>
      <c:dateAx>
        <c:axId val="39167488"/>
        <c:scaling>
          <c:orientation val="minMax"/>
        </c:scaling>
        <c:delete val="1"/>
        <c:axPos val="b"/>
        <c:numFmt formatCode="ge" sourceLinked="1"/>
        <c:majorTickMark val="none"/>
        <c:minorTickMark val="none"/>
        <c:tickLblPos val="none"/>
        <c:crossAx val="39169408"/>
        <c:crosses val="autoZero"/>
        <c:auto val="1"/>
        <c:lblOffset val="100"/>
        <c:baseTimeUnit val="years"/>
      </c:dateAx>
      <c:valAx>
        <c:axId val="3916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6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Q1" zoomScale="130" zoomScaleNormal="13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福島県　柳津町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124</v>
      </c>
      <c r="AE8" s="49"/>
      <c r="AF8" s="49"/>
      <c r="AG8" s="49"/>
      <c r="AH8" s="49"/>
      <c r="AI8" s="49"/>
      <c r="AJ8" s="49"/>
      <c r="AK8" s="4"/>
      <c r="AL8" s="50">
        <f>データ!S6</f>
        <v>3565</v>
      </c>
      <c r="AM8" s="50"/>
      <c r="AN8" s="50"/>
      <c r="AO8" s="50"/>
      <c r="AP8" s="50"/>
      <c r="AQ8" s="50"/>
      <c r="AR8" s="50"/>
      <c r="AS8" s="50"/>
      <c r="AT8" s="45">
        <f>データ!T6</f>
        <v>175.82</v>
      </c>
      <c r="AU8" s="45"/>
      <c r="AV8" s="45"/>
      <c r="AW8" s="45"/>
      <c r="AX8" s="45"/>
      <c r="AY8" s="45"/>
      <c r="AZ8" s="45"/>
      <c r="BA8" s="45"/>
      <c r="BB8" s="45">
        <f>データ!U6</f>
        <v>20.28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31.56</v>
      </c>
      <c r="Q10" s="45"/>
      <c r="R10" s="45"/>
      <c r="S10" s="45"/>
      <c r="T10" s="45"/>
      <c r="U10" s="45"/>
      <c r="V10" s="45"/>
      <c r="W10" s="45">
        <f>データ!Q6</f>
        <v>100</v>
      </c>
      <c r="X10" s="45"/>
      <c r="Y10" s="45"/>
      <c r="Z10" s="45"/>
      <c r="AA10" s="45"/>
      <c r="AB10" s="45"/>
      <c r="AC10" s="45"/>
      <c r="AD10" s="50">
        <f>データ!R6</f>
        <v>3780</v>
      </c>
      <c r="AE10" s="50"/>
      <c r="AF10" s="50"/>
      <c r="AG10" s="50"/>
      <c r="AH10" s="50"/>
      <c r="AI10" s="50"/>
      <c r="AJ10" s="50"/>
      <c r="AK10" s="2"/>
      <c r="AL10" s="50">
        <f>データ!V6</f>
        <v>1113</v>
      </c>
      <c r="AM10" s="50"/>
      <c r="AN10" s="50"/>
      <c r="AO10" s="50"/>
      <c r="AP10" s="50"/>
      <c r="AQ10" s="50"/>
      <c r="AR10" s="50"/>
      <c r="AS10" s="50"/>
      <c r="AT10" s="45">
        <f>データ!W6</f>
        <v>0.52</v>
      </c>
      <c r="AU10" s="45"/>
      <c r="AV10" s="45"/>
      <c r="AW10" s="45"/>
      <c r="AX10" s="45"/>
      <c r="AY10" s="45"/>
      <c r="AZ10" s="45"/>
      <c r="BA10" s="45"/>
      <c r="BB10" s="45">
        <f>データ!X6</f>
        <v>2140.38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74233</v>
      </c>
      <c r="D6" s="33">
        <f t="shared" si="3"/>
        <v>47</v>
      </c>
      <c r="E6" s="33">
        <f t="shared" si="3"/>
        <v>17</v>
      </c>
      <c r="F6" s="33">
        <f t="shared" si="3"/>
        <v>5</v>
      </c>
      <c r="G6" s="33">
        <f t="shared" si="3"/>
        <v>0</v>
      </c>
      <c r="H6" s="33" t="str">
        <f t="shared" si="3"/>
        <v>福島県　柳津町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31.56</v>
      </c>
      <c r="Q6" s="34">
        <f t="shared" si="3"/>
        <v>100</v>
      </c>
      <c r="R6" s="34">
        <f t="shared" si="3"/>
        <v>3780</v>
      </c>
      <c r="S6" s="34">
        <f t="shared" si="3"/>
        <v>3565</v>
      </c>
      <c r="T6" s="34">
        <f t="shared" si="3"/>
        <v>175.82</v>
      </c>
      <c r="U6" s="34">
        <f t="shared" si="3"/>
        <v>20.28</v>
      </c>
      <c r="V6" s="34">
        <f t="shared" si="3"/>
        <v>1113</v>
      </c>
      <c r="W6" s="34">
        <f t="shared" si="3"/>
        <v>0.52</v>
      </c>
      <c r="X6" s="34">
        <f t="shared" si="3"/>
        <v>2140.38</v>
      </c>
      <c r="Y6" s="35">
        <f>IF(Y7="",NA(),Y7)</f>
        <v>47.5</v>
      </c>
      <c r="Z6" s="35">
        <f t="shared" ref="Z6:AH6" si="4">IF(Z7="",NA(),Z7)</f>
        <v>50.59</v>
      </c>
      <c r="AA6" s="35">
        <f t="shared" si="4"/>
        <v>42.57</v>
      </c>
      <c r="AB6" s="35">
        <f t="shared" si="4"/>
        <v>49.89</v>
      </c>
      <c r="AC6" s="35">
        <f t="shared" si="4"/>
        <v>100.51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3108.92</v>
      </c>
      <c r="BG6" s="35">
        <f t="shared" ref="BG6:BO6" si="7">IF(BG7="",NA(),BG7)</f>
        <v>2564.61</v>
      </c>
      <c r="BH6" s="35">
        <f t="shared" si="7"/>
        <v>2404.79</v>
      </c>
      <c r="BI6" s="35">
        <f t="shared" si="7"/>
        <v>2214.71</v>
      </c>
      <c r="BJ6" s="35">
        <f t="shared" si="7"/>
        <v>828.64</v>
      </c>
      <c r="BK6" s="35">
        <f t="shared" si="7"/>
        <v>1144.05</v>
      </c>
      <c r="BL6" s="35">
        <f t="shared" si="7"/>
        <v>1126.77</v>
      </c>
      <c r="BM6" s="35">
        <f t="shared" si="7"/>
        <v>1044.8</v>
      </c>
      <c r="BN6" s="35">
        <f t="shared" si="7"/>
        <v>1081.8</v>
      </c>
      <c r="BO6" s="35">
        <f t="shared" si="7"/>
        <v>974.93</v>
      </c>
      <c r="BP6" s="34" t="str">
        <f>IF(BP7="","",IF(BP7="-","【-】","【"&amp;SUBSTITUTE(TEXT(BP7,"#,##0.00"),"-","△")&amp;"】"))</f>
        <v>【914.53】</v>
      </c>
      <c r="BQ6" s="35">
        <f>IF(BQ7="",NA(),BQ7)</f>
        <v>18.899999999999999</v>
      </c>
      <c r="BR6" s="35">
        <f t="shared" ref="BR6:BZ6" si="8">IF(BR7="",NA(),BR7)</f>
        <v>21.29</v>
      </c>
      <c r="BS6" s="35">
        <f t="shared" si="8"/>
        <v>18.89</v>
      </c>
      <c r="BT6" s="35">
        <f t="shared" si="8"/>
        <v>22.87</v>
      </c>
      <c r="BU6" s="35">
        <f t="shared" si="8"/>
        <v>26.53</v>
      </c>
      <c r="BV6" s="35">
        <f t="shared" si="8"/>
        <v>42.48</v>
      </c>
      <c r="BW6" s="35">
        <f t="shared" si="8"/>
        <v>50.9</v>
      </c>
      <c r="BX6" s="35">
        <f t="shared" si="8"/>
        <v>50.82</v>
      </c>
      <c r="BY6" s="35">
        <f t="shared" si="8"/>
        <v>52.19</v>
      </c>
      <c r="BZ6" s="35">
        <f t="shared" si="8"/>
        <v>55.32</v>
      </c>
      <c r="CA6" s="34" t="str">
        <f>IF(CA7="","",IF(CA7="-","【-】","【"&amp;SUBSTITUTE(TEXT(CA7,"#,##0.00"),"-","△")&amp;"】"))</f>
        <v>【55.73】</v>
      </c>
      <c r="CB6" s="35">
        <f>IF(CB7="",NA(),CB7)</f>
        <v>788.92</v>
      </c>
      <c r="CC6" s="35">
        <f t="shared" ref="CC6:CK6" si="9">IF(CC7="",NA(),CC7)</f>
        <v>705.48</v>
      </c>
      <c r="CD6" s="35">
        <f t="shared" si="9"/>
        <v>794.71</v>
      </c>
      <c r="CE6" s="35">
        <f t="shared" si="9"/>
        <v>659.84</v>
      </c>
      <c r="CF6" s="35">
        <f t="shared" si="9"/>
        <v>557.26</v>
      </c>
      <c r="CG6" s="35">
        <f t="shared" si="9"/>
        <v>343.8</v>
      </c>
      <c r="CH6" s="35">
        <f t="shared" si="9"/>
        <v>293.27</v>
      </c>
      <c r="CI6" s="35">
        <f t="shared" si="9"/>
        <v>300.52</v>
      </c>
      <c r="CJ6" s="35">
        <f t="shared" si="9"/>
        <v>296.14</v>
      </c>
      <c r="CK6" s="35">
        <f t="shared" si="9"/>
        <v>283.17</v>
      </c>
      <c r="CL6" s="34" t="str">
        <f>IF(CL7="","",IF(CL7="-","【-】","【"&amp;SUBSTITUTE(TEXT(CL7,"#,##0.00"),"-","△")&amp;"】"))</f>
        <v>【276.78】</v>
      </c>
      <c r="CM6" s="35">
        <f>IF(CM7="",NA(),CM7)</f>
        <v>0.41</v>
      </c>
      <c r="CN6" s="34">
        <f t="shared" ref="CN6:CV6" si="10">IF(CN7="",NA(),CN7)</f>
        <v>0</v>
      </c>
      <c r="CO6" s="34">
        <f t="shared" si="10"/>
        <v>0</v>
      </c>
      <c r="CP6" s="34">
        <f t="shared" si="10"/>
        <v>0</v>
      </c>
      <c r="CQ6" s="34">
        <f t="shared" si="10"/>
        <v>0</v>
      </c>
      <c r="CR6" s="35">
        <f t="shared" si="10"/>
        <v>46.06</v>
      </c>
      <c r="CS6" s="35">
        <f t="shared" si="10"/>
        <v>53.78</v>
      </c>
      <c r="CT6" s="35">
        <f t="shared" si="10"/>
        <v>53.24</v>
      </c>
      <c r="CU6" s="35">
        <f t="shared" si="10"/>
        <v>52.31</v>
      </c>
      <c r="CV6" s="35">
        <f t="shared" si="10"/>
        <v>60.65</v>
      </c>
      <c r="CW6" s="34" t="str">
        <f>IF(CW7="","",IF(CW7="-","【-】","【"&amp;SUBSTITUTE(TEXT(CW7,"#,##0.00"),"-","△")&amp;"】"))</f>
        <v>【59.15】</v>
      </c>
      <c r="CX6" s="35">
        <f>IF(CX7="",NA(),CX7)</f>
        <v>78.849999999999994</v>
      </c>
      <c r="CY6" s="35">
        <f t="shared" ref="CY6:DG6" si="11">IF(CY7="",NA(),CY7)</f>
        <v>78.150000000000006</v>
      </c>
      <c r="CZ6" s="35">
        <f t="shared" si="11"/>
        <v>78.48</v>
      </c>
      <c r="DA6" s="35">
        <f t="shared" si="11"/>
        <v>79.900000000000006</v>
      </c>
      <c r="DB6" s="35">
        <f t="shared" si="11"/>
        <v>79.959999999999994</v>
      </c>
      <c r="DC6" s="35">
        <f t="shared" si="11"/>
        <v>72.989999999999995</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74233</v>
      </c>
      <c r="D7" s="37">
        <v>47</v>
      </c>
      <c r="E7" s="37">
        <v>17</v>
      </c>
      <c r="F7" s="37">
        <v>5</v>
      </c>
      <c r="G7" s="37">
        <v>0</v>
      </c>
      <c r="H7" s="37" t="s">
        <v>109</v>
      </c>
      <c r="I7" s="37" t="s">
        <v>110</v>
      </c>
      <c r="J7" s="37" t="s">
        <v>111</v>
      </c>
      <c r="K7" s="37" t="s">
        <v>112</v>
      </c>
      <c r="L7" s="37" t="s">
        <v>113</v>
      </c>
      <c r="M7" s="37"/>
      <c r="N7" s="38" t="s">
        <v>114</v>
      </c>
      <c r="O7" s="38" t="s">
        <v>115</v>
      </c>
      <c r="P7" s="38">
        <v>31.56</v>
      </c>
      <c r="Q7" s="38">
        <v>100</v>
      </c>
      <c r="R7" s="38">
        <v>3780</v>
      </c>
      <c r="S7" s="38">
        <v>3565</v>
      </c>
      <c r="T7" s="38">
        <v>175.82</v>
      </c>
      <c r="U7" s="38">
        <v>20.28</v>
      </c>
      <c r="V7" s="38">
        <v>1113</v>
      </c>
      <c r="W7" s="38">
        <v>0.52</v>
      </c>
      <c r="X7" s="38">
        <v>2140.38</v>
      </c>
      <c r="Y7" s="38">
        <v>47.5</v>
      </c>
      <c r="Z7" s="38">
        <v>50.59</v>
      </c>
      <c r="AA7" s="38">
        <v>42.57</v>
      </c>
      <c r="AB7" s="38">
        <v>49.89</v>
      </c>
      <c r="AC7" s="38">
        <v>100.51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3108.92</v>
      </c>
      <c r="BG7" s="38">
        <v>2564.61</v>
      </c>
      <c r="BH7" s="38">
        <v>2404.79</v>
      </c>
      <c r="BI7" s="38">
        <v>2214.71</v>
      </c>
      <c r="BJ7" s="38">
        <v>828.64</v>
      </c>
      <c r="BK7" s="38">
        <v>1144.05</v>
      </c>
      <c r="BL7" s="38">
        <v>1126.77</v>
      </c>
      <c r="BM7" s="38">
        <v>1044.8</v>
      </c>
      <c r="BN7" s="38">
        <v>1081.8</v>
      </c>
      <c r="BO7" s="38">
        <v>974.93</v>
      </c>
      <c r="BP7" s="38">
        <v>914.53</v>
      </c>
      <c r="BQ7" s="38">
        <v>18.899999999999999</v>
      </c>
      <c r="BR7" s="38">
        <v>21.29</v>
      </c>
      <c r="BS7" s="38">
        <v>18.89</v>
      </c>
      <c r="BT7" s="38">
        <v>22.87</v>
      </c>
      <c r="BU7" s="38">
        <v>26.53</v>
      </c>
      <c r="BV7" s="38">
        <v>42.48</v>
      </c>
      <c r="BW7" s="38">
        <v>50.9</v>
      </c>
      <c r="BX7" s="38">
        <v>50.82</v>
      </c>
      <c r="BY7" s="38">
        <v>52.19</v>
      </c>
      <c r="BZ7" s="38">
        <v>55.32</v>
      </c>
      <c r="CA7" s="38">
        <v>55.73</v>
      </c>
      <c r="CB7" s="38">
        <v>788.92</v>
      </c>
      <c r="CC7" s="38">
        <v>705.48</v>
      </c>
      <c r="CD7" s="38">
        <v>794.71</v>
      </c>
      <c r="CE7" s="38">
        <v>659.84</v>
      </c>
      <c r="CF7" s="38">
        <v>557.26</v>
      </c>
      <c r="CG7" s="38">
        <v>343.8</v>
      </c>
      <c r="CH7" s="38">
        <v>293.27</v>
      </c>
      <c r="CI7" s="38">
        <v>300.52</v>
      </c>
      <c r="CJ7" s="38">
        <v>296.14</v>
      </c>
      <c r="CK7" s="38">
        <v>283.17</v>
      </c>
      <c r="CL7" s="38">
        <v>276.77999999999997</v>
      </c>
      <c r="CM7" s="38">
        <v>0.41</v>
      </c>
      <c r="CN7" s="38">
        <v>0</v>
      </c>
      <c r="CO7" s="38">
        <v>0</v>
      </c>
      <c r="CP7" s="38">
        <v>0</v>
      </c>
      <c r="CQ7" s="38">
        <v>0</v>
      </c>
      <c r="CR7" s="38">
        <v>46.06</v>
      </c>
      <c r="CS7" s="38">
        <v>53.78</v>
      </c>
      <c r="CT7" s="38">
        <v>53.24</v>
      </c>
      <c r="CU7" s="38">
        <v>52.31</v>
      </c>
      <c r="CV7" s="38">
        <v>60.65</v>
      </c>
      <c r="CW7" s="38">
        <v>59.15</v>
      </c>
      <c r="CX7" s="38">
        <v>78.849999999999994</v>
      </c>
      <c r="CY7" s="38">
        <v>78.150000000000006</v>
      </c>
      <c r="CZ7" s="38">
        <v>78.48</v>
      </c>
      <c r="DA7" s="38">
        <v>79.900000000000006</v>
      </c>
      <c r="DB7" s="38">
        <v>79.959999999999994</v>
      </c>
      <c r="DC7" s="38">
        <v>72.989999999999995</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2018-02-07T02:43:56Z</cp:lastPrinted>
  <dcterms:created xsi:type="dcterms:W3CDTF">2017-12-25T02:25:48Z</dcterms:created>
  <dcterms:modified xsi:type="dcterms:W3CDTF">2018-02-26T05:08:23Z</dcterms:modified>
</cp:coreProperties>
</file>