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関係\調査関係\H29\財政\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<sst xmlns="http://schemas.openxmlformats.org/spreadsheetml/2006/main" count="240" uniqueCount="125">
  <si>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</si>
  <si>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</si>
  <si>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</si>
  <si>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</si>
  <si>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</si>
  <si>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</si>
  <si>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</si>
  <si>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</si>
  <si>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</si>
  <si>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</si>
  <si>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</si>
  <si>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</si>
  <si>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</si>
  <si>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</si>
  <si>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</si>
  <si>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</si>
  <si>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</si>
  <si>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</si>
  <si>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</si>
  <si>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</si>
  <si>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</si>
  <si>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</si>
  <si>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</si>
  <si>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</si>
  <si>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</si>
  <si>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</si>
  <si>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</si>
  <si>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</si>
  <si>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</si>
  <si>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</si>
  <si>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</si>
  <si>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</si>
  <si>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</si>
  <si>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</si>
  <si>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</si>
  <si>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</si>
  <si>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</si>
  <si>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</si>
  <si>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</si>
  <si>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</si>
  <si>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</si>
  <si>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</si>
  <si>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</si>
  <si>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</si>
  <si>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</si>
  <si>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</si>
  <si>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</si>
  <si>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</si>
  <si>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</si>
  <si>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</si>
  <si>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</si>
  <si>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</si>
  <si>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</si>
  <si>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</si>
  <si>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</si>
  <si>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</si>
  <si>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</si>
  <si>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</si>
  <si>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</si>
  <si>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</si>
  <si>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</si>
  <si>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</si>
  <si>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</si>
  <si>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</si>
  <si>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</si>
  <si>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</si>
  <si>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</si>
  <si>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</si>
  <si>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</si>
  <si>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</si>
  <si>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</si>
  <si>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</si>
  <si>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</si>
  <si>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</si>
  <si>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</si>
  <si>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</si>
  <si>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</si>
  <si>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</si>
  <si>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</si>
  <si>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</si>
  <si>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</si>
  <si>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</si>
  <si>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</si>
  <si>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</si>
  <si>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</si>
  <si>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</si>
  <si>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</si>
  <si>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</si>
  <si>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</si>
  <si>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</si>
  <si>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</si>
  <si>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</si>
  <si>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</si>
  <si>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</si>
  <si>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</si>
  <si>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</si>
  <si>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</si>
  <si>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</si>
  <si>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</si>
  <si>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</si>
  <si>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</si>
  <si>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</si>
  <si>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</si>
  <si>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</si>
  <si>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</si>
  <si>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</si>
  <si>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</si>
  <si>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</si>
  <si>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</si>
  <si>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磐梯町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</si>
  <si>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</si>
  <si>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</si>
  <si>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</si>
  <si>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</si>
  <si>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</si>
  <si>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</si>
  <si>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</si>
  <si>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</si>
  <si>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</si>
  <si>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</si>
  <si>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</si>
  <si>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下水道経営の健全化のためには、収入・支出面において経営基盤強化のための取り組みを進める必要があります。具体的な収入・支出両面の改善策の取り組みとしては、以下のものがあげられます。
収入の確保という面で見ると、水洗化率の向上により有収水量を確保することや、適切な使用料水準の設定を行うことにより、収入不足を最小限にする必要があります。
 支出の面で見ると、下水道施設整備費用のうち町負担分の大部分を占める起債は、将来に亘りその元金及び利息を償還していくものでありますが、下水道管理費（維持管理費＋起債元利償還金）のうち、この起債元利償還金が占める割合は３分の２程度と多くを占めていることからも、整備コスト縮減の取り組みは、将来の起債元利償還金を抑える上でも重要なポイントです。</t>
    <rPh sb="1" eb="4">
      <t>ゲスイドウ</t>
    </rPh>
    <rPh sb="4" eb="6">
      <t>ケイエイ</t>
    </rPh>
    <rPh sb="7" eb="10">
      <t>ケンゼンカ</t>
    </rPh>
    <rPh sb="16" eb="18">
      <t>シュウニュウ</t>
    </rPh>
    <rPh sb="19" eb="21">
      <t>シシュツ</t>
    </rPh>
    <rPh sb="21" eb="22">
      <t>メン</t>
    </rPh>
    <rPh sb="26" eb="28">
      <t>ケイエイ</t>
    </rPh>
    <rPh sb="28" eb="30">
      <t>キバン</t>
    </rPh>
    <rPh sb="30" eb="32">
      <t>キョウカ</t>
    </rPh>
    <rPh sb="36" eb="37">
      <t>ト</t>
    </rPh>
    <rPh sb="38" eb="39">
      <t>ク</t>
    </rPh>
    <rPh sb="41" eb="42">
      <t>スス</t>
    </rPh>
    <rPh sb="44" eb="46">
      <t>ヒツヨウ</t>
    </rPh>
    <rPh sb="52" eb="55">
      <t>グタイテキ</t>
    </rPh>
    <rPh sb="56" eb="58">
      <t>シュウニュウ</t>
    </rPh>
    <rPh sb="59" eb="61">
      <t>シシュツ</t>
    </rPh>
    <rPh sb="61" eb="63">
      <t>リョウメン</t>
    </rPh>
    <rPh sb="64" eb="67">
      <t>カイゼンサク</t>
    </rPh>
    <rPh sb="68" eb="69">
      <t>ト</t>
    </rPh>
    <rPh sb="70" eb="71">
      <t>ク</t>
    </rPh>
    <rPh sb="77" eb="79">
      <t>イカ</t>
    </rPh>
    <rPh sb="91" eb="93">
      <t>シュウニュウ</t>
    </rPh>
    <rPh sb="94" eb="96">
      <t>カクホ</t>
    </rPh>
    <rPh sb="99" eb="100">
      <t>メン</t>
    </rPh>
    <rPh sb="101" eb="102">
      <t>ミ</t>
    </rPh>
    <rPh sb="105" eb="108">
      <t>スイセンカ</t>
    </rPh>
    <rPh sb="108" eb="109">
      <t>リツ</t>
    </rPh>
    <rPh sb="110" eb="112">
      <t>コウジョウ</t>
    </rPh>
    <rPh sb="115" eb="116">
      <t>ユウ</t>
    </rPh>
    <rPh sb="116" eb="117">
      <t>シュウ</t>
    </rPh>
    <rPh sb="117" eb="119">
      <t>スイリョウ</t>
    </rPh>
    <rPh sb="120" eb="122">
      <t>カクホ</t>
    </rPh>
    <rPh sb="128" eb="130">
      <t>テキセツ</t>
    </rPh>
    <rPh sb="131" eb="134">
      <t>シヨウリョウ</t>
    </rPh>
    <rPh sb="134" eb="136">
      <t>スイジュン</t>
    </rPh>
    <rPh sb="137" eb="139">
      <t>セッテイ</t>
    </rPh>
    <rPh sb="140" eb="141">
      <t>オコナ</t>
    </rPh>
    <rPh sb="148" eb="150">
      <t>シュウニュウ</t>
    </rPh>
    <rPh sb="150" eb="152">
      <t>ブソク</t>
    </rPh>
    <rPh sb="153" eb="156">
      <t>サイショウゲン</t>
    </rPh>
    <rPh sb="159" eb="161">
      <t>ヒツヨウ</t>
    </rPh>
    <rPh sb="169" eb="171">
      <t>シシュツ</t>
    </rPh>
    <rPh sb="172" eb="173">
      <t>メン</t>
    </rPh>
    <rPh sb="174" eb="175">
      <t>ミ</t>
    </rPh>
    <rPh sb="178" eb="181">
      <t>ゲスイドウ</t>
    </rPh>
    <rPh sb="181" eb="183">
      <t>シセツ</t>
    </rPh>
    <rPh sb="183" eb="185">
      <t>セイビ</t>
    </rPh>
    <rPh sb="185" eb="187">
      <t>ヒヨウ</t>
    </rPh>
    <rPh sb="190" eb="191">
      <t>マチ</t>
    </rPh>
    <rPh sb="191" eb="194">
      <t>フタンブン</t>
    </rPh>
    <rPh sb="195" eb="198">
      <t>ダイブブン</t>
    </rPh>
    <rPh sb="199" eb="200">
      <t>シ</t>
    </rPh>
    <rPh sb="202" eb="204">
      <t>キサイ</t>
    </rPh>
    <rPh sb="206" eb="208">
      <t>ショウライ</t>
    </rPh>
    <rPh sb="209" eb="210">
      <t>ワタ</t>
    </rPh>
    <rPh sb="213" eb="215">
      <t>ガンキン</t>
    </rPh>
    <rPh sb="215" eb="216">
      <t>オヨ</t>
    </rPh>
    <rPh sb="217" eb="219">
      <t>リソク</t>
    </rPh>
    <rPh sb="220" eb="222">
      <t>ショウカン</t>
    </rPh>
    <rPh sb="235" eb="238">
      <t>ゲスイドウ</t>
    </rPh>
    <rPh sb="238" eb="240">
      <t>カンリ</t>
    </rPh>
    <rPh sb="240" eb="241">
      <t>ヒ</t>
    </rPh>
    <rPh sb="242" eb="244">
      <t>イジ</t>
    </rPh>
    <rPh sb="244" eb="247">
      <t>カンリヒ</t>
    </rPh>
    <rPh sb="248" eb="250">
      <t>キサイ</t>
    </rPh>
    <rPh sb="250" eb="252">
      <t>ガンリ</t>
    </rPh>
    <rPh sb="252" eb="255">
      <t>ショウカンキン</t>
    </rPh>
    <rPh sb="262" eb="264">
      <t>キサイ</t>
    </rPh>
    <rPh sb="264" eb="266">
      <t>ガンリ</t>
    </rPh>
    <rPh sb="266" eb="268">
      <t>ショウカン</t>
    </rPh>
    <rPh sb="268" eb="269">
      <t>キン</t>
    </rPh>
    <rPh sb="270" eb="271">
      <t>シ</t>
    </rPh>
    <rPh sb="273" eb="275">
      <t>ワリアイ</t>
    </rPh>
    <rPh sb="277" eb="278">
      <t>ブン</t>
    </rPh>
    <rPh sb="280" eb="282">
      <t>テイド</t>
    </rPh>
    <rPh sb="283" eb="284">
      <t>オオ</t>
    </rPh>
    <rPh sb="286" eb="287">
      <t>シ</t>
    </rPh>
    <rPh sb="297" eb="299">
      <t>セイビ</t>
    </rPh>
    <rPh sb="302" eb="304">
      <t>シュクゲン</t>
    </rPh>
    <rPh sb="305" eb="306">
      <t>ト</t>
    </rPh>
    <rPh sb="307" eb="308">
      <t>ク</t>
    </rPh>
    <rPh sb="311" eb="313">
      <t>ショウライ</t>
    </rPh>
    <rPh sb="314" eb="316">
      <t>キサイ</t>
    </rPh>
    <rPh sb="316" eb="318">
      <t>ガンリ</t>
    </rPh>
    <rPh sb="318" eb="321">
      <t>ショウカンキン</t>
    </rPh>
    <rPh sb="322" eb="323">
      <t>オサ</t>
    </rPh>
    <rPh sb="325" eb="326">
      <t>ウエ</t>
    </rPh>
    <rPh sb="328" eb="330">
      <t>ジュウヨウ</t>
    </rPh>
    <phoneticPr fontId="7"/>
  </si>
  <si>
    <t xml:space="preserve"> まだ供用開始して間もないので老朽化は見られないが、施設の特性に応じて、その健全度等を的確かつ着実に把握することが必要です。
 しかしながら、現状では点検・調査がなかなか行われていない状況なので、施設管理計画等を策定し継続的に点検等を実施していきます。</t>
    <rPh sb="3" eb="5">
      <t>キョウヨウ</t>
    </rPh>
    <rPh sb="5" eb="7">
      <t>カイシ</t>
    </rPh>
    <rPh sb="9" eb="10">
      <t>マ</t>
    </rPh>
    <rPh sb="15" eb="18">
      <t>ロウキュウカ</t>
    </rPh>
    <rPh sb="19" eb="20">
      <t>ミ</t>
    </rPh>
    <rPh sb="26" eb="28">
      <t>シセツ</t>
    </rPh>
    <rPh sb="29" eb="31">
      <t>トクセイ</t>
    </rPh>
    <rPh sb="32" eb="33">
      <t>オウ</t>
    </rPh>
    <rPh sb="38" eb="41">
      <t>ケンゼンド</t>
    </rPh>
    <rPh sb="41" eb="42">
      <t>トウ</t>
    </rPh>
    <rPh sb="43" eb="45">
      <t>テキカク</t>
    </rPh>
    <rPh sb="47" eb="49">
      <t>チャクジツ</t>
    </rPh>
    <rPh sb="50" eb="52">
      <t>ハアク</t>
    </rPh>
    <rPh sb="57" eb="59">
      <t>ヒツヨウ</t>
    </rPh>
    <rPh sb="71" eb="73">
      <t>ゲンジョウ</t>
    </rPh>
    <rPh sb="75" eb="77">
      <t>テンケン</t>
    </rPh>
    <rPh sb="78" eb="80">
      <t>チョウサ</t>
    </rPh>
    <rPh sb="85" eb="86">
      <t>オコナ</t>
    </rPh>
    <rPh sb="92" eb="94">
      <t>ジョウキョウ</t>
    </rPh>
    <rPh sb="98" eb="100">
      <t>シセツ</t>
    </rPh>
    <rPh sb="100" eb="102">
      <t>カンリ</t>
    </rPh>
    <rPh sb="102" eb="104">
      <t>ケイカク</t>
    </rPh>
    <rPh sb="104" eb="105">
      <t>トウ</t>
    </rPh>
    <rPh sb="106" eb="108">
      <t>サクテイ</t>
    </rPh>
    <rPh sb="109" eb="112">
      <t>ケイゾクテキ</t>
    </rPh>
    <rPh sb="113" eb="115">
      <t>テンケン</t>
    </rPh>
    <rPh sb="115" eb="116">
      <t>トウ</t>
    </rPh>
    <rPh sb="117" eb="119">
      <t>ジッシ</t>
    </rPh>
    <phoneticPr fontId="7"/>
  </si>
  <si>
    <t xml:space="preserve"> 特定環境保全公共下水道は磐梯町の特別会計により運営されています。運営については、利用者からの使用料収入によって行ない、一般会計からの安易な繰り入れは慎まなくてはなりません。運営コストの明確化と縮減を図るとともに適切な使用料のあり方についても検討し、今後必要な見直しを行いながら財政の健全化を目指していきます。</t>
    <rPh sb="1" eb="3">
      <t>トクテイ</t>
    </rPh>
    <rPh sb="3" eb="5">
      <t>カンキョウ</t>
    </rPh>
    <rPh sb="5" eb="7">
      <t>ホゼン</t>
    </rPh>
    <rPh sb="7" eb="9">
      <t>コウキョウ</t>
    </rPh>
    <rPh sb="9" eb="12">
      <t>ゲスイドウ</t>
    </rPh>
    <rPh sb="13" eb="16">
      <t>バンダイマチ</t>
    </rPh>
    <rPh sb="17" eb="19">
      <t>トクベツ</t>
    </rPh>
    <rPh sb="19" eb="21">
      <t>カイケイ</t>
    </rPh>
    <rPh sb="24" eb="26">
      <t>ウンエイ</t>
    </rPh>
    <rPh sb="33" eb="35">
      <t>ウンエイ</t>
    </rPh>
    <rPh sb="41" eb="44">
      <t>リヨウシャ</t>
    </rPh>
    <rPh sb="47" eb="50">
      <t>シヨウリョウ</t>
    </rPh>
    <rPh sb="50" eb="52">
      <t>シュウニュウ</t>
    </rPh>
    <rPh sb="56" eb="57">
      <t>オコ</t>
    </rPh>
    <rPh sb="60" eb="62">
      <t>イッパン</t>
    </rPh>
    <rPh sb="62" eb="64">
      <t>カイケイ</t>
    </rPh>
    <rPh sb="67" eb="69">
      <t>アンイ</t>
    </rPh>
    <rPh sb="70" eb="71">
      <t>ク</t>
    </rPh>
    <rPh sb="72" eb="73">
      <t>イ</t>
    </rPh>
    <rPh sb="75" eb="76">
      <t>ツツシ</t>
    </rPh>
    <rPh sb="87" eb="89">
      <t>ウンエイ</t>
    </rPh>
    <rPh sb="93" eb="96">
      <t>メイカクカ</t>
    </rPh>
    <rPh sb="97" eb="99">
      <t>シュクゲン</t>
    </rPh>
    <rPh sb="100" eb="101">
      <t>ハカ</t>
    </rPh>
    <rPh sb="106" eb="108">
      <t>テキセツ</t>
    </rPh>
    <rPh sb="109" eb="112">
      <t>シヨウリョウ</t>
    </rPh>
    <rPh sb="115" eb="116">
      <t>カタ</t>
    </rPh>
    <rPh sb="121" eb="123">
      <t>ケントウ</t>
    </rPh>
    <rPh sb="125" eb="127">
      <t>コンゴ</t>
    </rPh>
    <rPh sb="127" eb="129">
      <t>ヒツヨウ</t>
    </rPh>
    <rPh sb="130" eb="132">
      <t>ミナオ</t>
    </rPh>
    <rPh sb="134" eb="135">
      <t>オコナ</t>
    </rPh>
    <rPh sb="139" eb="141">
      <t>ザイセイ</t>
    </rPh>
    <rPh sb="142" eb="145">
      <t>ケンゼンカ</t>
    </rPh>
    <rPh sb="146" eb="148">
      <t>メザ</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</si>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</sst>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694008"/>
        <c:axId val="248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48694008"/>
        <c:axId val="248694792"/>
      </c:lineChart>
      <c:dateAx>
        <c:axId val="248694008"/>
        <c:scaling>
          <c:orientation val="minMax"/>
        </c:scaling>
        <c:delete val="1"/>
        <c:axPos val="b"/>
        <c:numFmt formatCode="ge" sourceLinked="1"/>
        <c:majorTickMark val="none"/>
        <c:minorTickMark val="none"/>
        <c:tickLblPos val="none"/>
        <c:crossAx val="248694792"/>
        <c:crosses val="autoZero"/>
        <c:auto val="1"/>
        <c:lblOffset val="100"/>
        <c:baseTimeUnit val="years"/>
      </c:dateAx>
      <c:valAx>
        <c:axId val="248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44.67</c:v>
                </c:pt>
                <c:pt idx="1">
                  <c:v>54</c:v>
                </c:pt>
                <c:pt idx="2">
                  <c:v>57.42</c:v>
                </c:pt>
                <c:pt idx="3">
                  <c:v>57.67</c:v>
                </c:pt>
                <c:pt idx="4">
                  <c:v>55.83</c:v>
                </c:pt>
              </c:numCache>
            </c:numRef>
          </c:val>
        </c:ser>
        <c:dLbls>
          <c:showLegendKey val="0"/>
          <c:showVal val="0"/>
          <c:showCatName val="0"/>
          <c:showSerName val="0"/>
          <c:showPercent val="0"/>
          <c:showBubbleSize val="0"/>
        </c:dLbls>
        <c:gapWidth val="150"/>
        <c:axId val="301128672"/>
        <c:axId val="30112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301128672"/>
        <c:axId val="301127496"/>
      </c:lineChart>
      <c:dateAx>
        <c:axId val="301128672"/>
        <c:scaling>
          <c:orientation val="minMax"/>
        </c:scaling>
        <c:delete val="1"/>
        <c:axPos val="b"/>
        <c:numFmt formatCode="ge" sourceLinked="1"/>
        <c:majorTickMark val="none"/>
        <c:minorTickMark val="none"/>
        <c:tickLblPos val="none"/>
        <c:crossAx val="301127496"/>
        <c:crosses val="autoZero"/>
        <c:auto val="1"/>
        <c:lblOffset val="100"/>
        <c:baseTimeUnit val="years"/>
      </c:dateAx>
      <c:valAx>
        <c:axId val="30112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82.8</c:v>
                </c:pt>
                <c:pt idx="1">
                  <c:v>83.77</c:v>
                </c:pt>
                <c:pt idx="2">
                  <c:v>85.05</c:v>
                </c:pt>
                <c:pt idx="3">
                  <c:v>85.14</c:v>
                </c:pt>
                <c:pt idx="4">
                  <c:v>85.56</c:v>
                </c:pt>
              </c:numCache>
            </c:numRef>
          </c:val>
        </c:ser>
        <c:dLbls>
          <c:showLegendKey val="0"/>
          <c:showVal val="0"/>
          <c:showCatName val="0"/>
          <c:showSerName val="0"/>
          <c:showPercent val="0"/>
          <c:showBubbleSize val="0"/>
        </c:dLbls>
        <c:gapWidth val="150"/>
        <c:axId val="295605824"/>
        <c:axId val="29560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295605824"/>
        <c:axId val="295605432"/>
      </c:lineChart>
      <c:dateAx>
        <c:axId val="295605824"/>
        <c:scaling>
          <c:orientation val="minMax"/>
        </c:scaling>
        <c:delete val="1"/>
        <c:axPos val="b"/>
        <c:numFmt formatCode="ge" sourceLinked="1"/>
        <c:majorTickMark val="none"/>
        <c:minorTickMark val="none"/>
        <c:tickLblPos val="none"/>
        <c:crossAx val="295605432"/>
        <c:crosses val="autoZero"/>
        <c:auto val="1"/>
        <c:lblOffset val="100"/>
        <c:baseTimeUnit val="years"/>
      </c:dateAx>
      <c:valAx>
        <c:axId val="2956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74.680000000000007</c:v>
                </c:pt>
                <c:pt idx="1">
                  <c:v>71.760000000000005</c:v>
                </c:pt>
                <c:pt idx="2">
                  <c:v>69.95</c:v>
                </c:pt>
                <c:pt idx="3">
                  <c:v>70.11</c:v>
                </c:pt>
                <c:pt idx="4">
                  <c:v>68.69</c:v>
                </c:pt>
              </c:numCache>
            </c:numRef>
          </c:val>
        </c:ser>
        <c:dLbls>
          <c:showLegendKey val="0"/>
          <c:showVal val="0"/>
          <c:showCatName val="0"/>
          <c:showSerName val="0"/>
          <c:showPercent val="0"/>
          <c:showBubbleSize val="0"/>
        </c:dLbls>
        <c:gapWidth val="150"/>
        <c:axId val="248692440"/>
        <c:axId val="2486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692440"/>
        <c:axId val="248692832"/>
      </c:lineChart>
      <c:dateAx>
        <c:axId val="248692440"/>
        <c:scaling>
          <c:orientation val="minMax"/>
        </c:scaling>
        <c:delete val="1"/>
        <c:axPos val="b"/>
        <c:numFmt formatCode="ge" sourceLinked="1"/>
        <c:majorTickMark val="none"/>
        <c:minorTickMark val="none"/>
        <c:tickLblPos val="none"/>
        <c:crossAx val="248692832"/>
        <c:crosses val="autoZero"/>
        <c:auto val="1"/>
        <c:lblOffset val="100"/>
        <c:baseTimeUnit val="years"/>
      </c:dateAx>
      <c:valAx>
        <c:axId val="2486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671376"/>
        <c:axId val="30466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671376"/>
        <c:axId val="304668632"/>
      </c:lineChart>
      <c:dateAx>
        <c:axId val="304671376"/>
        <c:scaling>
          <c:orientation val="minMax"/>
        </c:scaling>
        <c:delete val="1"/>
        <c:axPos val="b"/>
        <c:numFmt formatCode="ge" sourceLinked="1"/>
        <c:majorTickMark val="none"/>
        <c:minorTickMark val="none"/>
        <c:tickLblPos val="none"/>
        <c:crossAx val="304668632"/>
        <c:crosses val="autoZero"/>
        <c:auto val="1"/>
        <c:lblOffset val="100"/>
        <c:baseTimeUnit val="years"/>
      </c:dateAx>
      <c:valAx>
        <c:axId val="30466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670592"/>
        <c:axId val="3046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670592"/>
        <c:axId val="304669024"/>
      </c:lineChart>
      <c:dateAx>
        <c:axId val="304670592"/>
        <c:scaling>
          <c:orientation val="minMax"/>
        </c:scaling>
        <c:delete val="1"/>
        <c:axPos val="b"/>
        <c:numFmt formatCode="ge" sourceLinked="1"/>
        <c:majorTickMark val="none"/>
        <c:minorTickMark val="none"/>
        <c:tickLblPos val="none"/>
        <c:crossAx val="304669024"/>
        <c:crosses val="autoZero"/>
        <c:auto val="1"/>
        <c:lblOffset val="100"/>
        <c:baseTimeUnit val="years"/>
      </c:dateAx>
      <c:valAx>
        <c:axId val="3046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673336"/>
        <c:axId val="3046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673336"/>
        <c:axId val="304675296"/>
      </c:lineChart>
      <c:dateAx>
        <c:axId val="304673336"/>
        <c:scaling>
          <c:orientation val="minMax"/>
        </c:scaling>
        <c:delete val="1"/>
        <c:axPos val="b"/>
        <c:numFmt formatCode="ge" sourceLinked="1"/>
        <c:majorTickMark val="none"/>
        <c:minorTickMark val="none"/>
        <c:tickLblPos val="none"/>
        <c:crossAx val="304675296"/>
        <c:crosses val="autoZero"/>
        <c:auto val="1"/>
        <c:lblOffset val="100"/>
        <c:baseTimeUnit val="years"/>
      </c:dateAx>
      <c:valAx>
        <c:axId val="3046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7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670200"/>
        <c:axId val="2478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670200"/>
        <c:axId val="247818184"/>
      </c:lineChart>
      <c:dateAx>
        <c:axId val="304670200"/>
        <c:scaling>
          <c:orientation val="minMax"/>
        </c:scaling>
        <c:delete val="1"/>
        <c:axPos val="b"/>
        <c:numFmt formatCode="ge" sourceLinked="1"/>
        <c:majorTickMark val="none"/>
        <c:minorTickMark val="none"/>
        <c:tickLblPos val="none"/>
        <c:crossAx val="247818184"/>
        <c:crosses val="autoZero"/>
        <c:auto val="1"/>
        <c:lblOffset val="100"/>
        <c:baseTimeUnit val="years"/>
      </c:dateAx>
      <c:valAx>
        <c:axId val="2478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1501.49</c:v>
                </c:pt>
                <c:pt idx="1">
                  <c:v>1371.73</c:v>
                </c:pt>
                <c:pt idx="2">
                  <c:v>1198.44</c:v>
                </c:pt>
                <c:pt idx="3">
                  <c:v>2309.06</c:v>
                </c:pt>
                <c:pt idx="4">
                  <c:v>2272.02</c:v>
                </c:pt>
              </c:numCache>
            </c:numRef>
          </c:val>
        </c:ser>
        <c:dLbls>
          <c:showLegendKey val="0"/>
          <c:showVal val="0"/>
          <c:showCatName val="0"/>
          <c:showSerName val="0"/>
          <c:showPercent val="0"/>
          <c:showBubbleSize val="0"/>
        </c:dLbls>
        <c:gapWidth val="150"/>
        <c:axId val="247817008"/>
        <c:axId val="2478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47817008"/>
        <c:axId val="247816616"/>
      </c:lineChart>
      <c:dateAx>
        <c:axId val="247817008"/>
        <c:scaling>
          <c:orientation val="minMax"/>
        </c:scaling>
        <c:delete val="1"/>
        <c:axPos val="b"/>
        <c:numFmt formatCode="ge" sourceLinked="1"/>
        <c:majorTickMark val="none"/>
        <c:minorTickMark val="none"/>
        <c:tickLblPos val="none"/>
        <c:crossAx val="247816616"/>
        <c:crosses val="autoZero"/>
        <c:auto val="1"/>
        <c:lblOffset val="100"/>
        <c:baseTimeUnit val="years"/>
      </c:dateAx>
      <c:valAx>
        <c:axId val="2478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52.97</c:v>
                </c:pt>
                <c:pt idx="1">
                  <c:v>53.86</c:v>
                </c:pt>
                <c:pt idx="2">
                  <c:v>52.16</c:v>
                </c:pt>
                <c:pt idx="3">
                  <c:v>52.36</c:v>
                </c:pt>
                <c:pt idx="4">
                  <c:v>50.47</c:v>
                </c:pt>
              </c:numCache>
            </c:numRef>
          </c:val>
        </c:ser>
        <c:dLbls>
          <c:showLegendKey val="0"/>
          <c:showVal val="0"/>
          <c:showCatName val="0"/>
          <c:showSerName val="0"/>
          <c:showPercent val="0"/>
          <c:showBubbleSize val="0"/>
        </c:dLbls>
        <c:gapWidth val="150"/>
        <c:axId val="247819360"/>
        <c:axId val="24911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247819360"/>
        <c:axId val="249117776"/>
      </c:lineChart>
      <c:dateAx>
        <c:axId val="247819360"/>
        <c:scaling>
          <c:orientation val="minMax"/>
        </c:scaling>
        <c:delete val="1"/>
        <c:axPos val="b"/>
        <c:numFmt formatCode="ge" sourceLinked="1"/>
        <c:majorTickMark val="none"/>
        <c:minorTickMark val="none"/>
        <c:tickLblPos val="none"/>
        <c:crossAx val="249117776"/>
        <c:crosses val="autoZero"/>
        <c:auto val="1"/>
        <c:lblOffset val="100"/>
        <c:baseTimeUnit val="years"/>
      </c:dateAx>
      <c:valAx>
        <c:axId val="2491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325.14</c:v>
                </c:pt>
                <c:pt idx="1">
                  <c:v>318.22000000000003</c:v>
                </c:pt>
                <c:pt idx="2">
                  <c:v>340.69</c:v>
                </c:pt>
                <c:pt idx="3">
                  <c:v>347.86</c:v>
                </c:pt>
                <c:pt idx="4">
                  <c:v>359.54</c:v>
                </c:pt>
              </c:numCache>
            </c:numRef>
          </c:val>
        </c:ser>
        <c:dLbls>
          <c:showLegendKey val="0"/>
          <c:showVal val="0"/>
          <c:showCatName val="0"/>
          <c:showSerName val="0"/>
          <c:showPercent val="0"/>
          <c:showBubbleSize val="0"/>
        </c:dLbls>
        <c:gapWidth val="150"/>
        <c:axId val="249118560"/>
        <c:axId val="2491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249118560"/>
        <c:axId val="249119344"/>
      </c:lineChart>
      <c:dateAx>
        <c:axId val="249118560"/>
        <c:scaling>
          <c:orientation val="minMax"/>
        </c:scaling>
        <c:delete val="1"/>
        <c:axPos val="b"/>
        <c:numFmt formatCode="ge" sourceLinked="1"/>
        <c:majorTickMark val="none"/>
        <c:minorTickMark val="none"/>
        <c:tickLblPos val="none"/>
        <c:crossAx val="249119344"/>
        <c:crosses val="autoZero"/>
        <c:auto val="1"/>
        <c:lblOffset val="100"/>
        <c:baseTimeUnit val="years"/>
      </c:dateAx>
      <c:valAx>
        <c:axId val="2491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 zoomScaleNormal="100" workbookViewId="0">
      <selection activeCell="AT8" sqref="AT8:BA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福島県　磐梯町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4"/>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
        <v>124</v>
      </c>
      <c r="AE8" s="67"/>
      <c r="AF8" s="67"/>
      <c r="AG8" s="67"/>
      <c r="AH8" s="67"/>
      <c r="AI8" s="67"/>
      <c r="AJ8" s="67"/>
      <c r="AK8" s="4"/>
      <c r="AL8" s="63">
        <f>データ!S6</f>
        <v>3596</v>
      </c>
      <c r="AM8" s="63"/>
      <c r="AN8" s="63"/>
      <c r="AO8" s="63"/>
      <c r="AP8" s="63"/>
      <c r="AQ8" s="63"/>
      <c r="AR8" s="63"/>
      <c r="AS8" s="63"/>
      <c r="AT8" s="62">
        <f>データ!T6</f>
        <v>59.77</v>
      </c>
      <c r="AU8" s="62"/>
      <c r="AV8" s="62"/>
      <c r="AW8" s="62"/>
      <c r="AX8" s="62"/>
      <c r="AY8" s="62"/>
      <c r="AZ8" s="62"/>
      <c r="BA8" s="62"/>
      <c r="BB8" s="62">
        <f>データ!U6</f>
        <v>60.16</v>
      </c>
      <c r="BC8" s="62"/>
      <c r="BD8" s="62"/>
      <c r="BE8" s="62"/>
      <c r="BF8" s="62"/>
      <c r="BG8" s="62"/>
      <c r="BH8" s="62"/>
      <c r="BI8" s="62"/>
      <c r="BJ8" s="4"/>
      <c r="BK8" s="4"/>
      <c r="BL8" s="64" t="s">
        <v>10</v>
      </c>
      <c r="BM8" s="65"/>
      <c r="BN8" s="8" t="s">
        <v>11</v>
      </c>
      <c r="BO8" s="9"/>
      <c r="BP8" s="9"/>
      <c r="BQ8" s="9"/>
      <c r="BR8" s="9"/>
      <c r="BS8" s="9"/>
      <c r="BT8" s="9"/>
      <c r="BU8" s="9"/>
      <c r="BV8" s="9"/>
      <c r="BW8" s="9"/>
      <c r="BX8" s="9"/>
      <c r="BY8" s="10"/>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4"/>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4"/>
      <c r="BK9" s="4"/>
      <c r="BL9" s="60" t="s">
        <v>20</v>
      </c>
      <c r="BM9" s="61"/>
      <c r="BN9" s="11" t="s">
        <v>21</v>
      </c>
      <c r="BO9" s="12"/>
      <c r="BP9" s="12"/>
      <c r="BQ9" s="12"/>
      <c r="BR9" s="12"/>
      <c r="BS9" s="12"/>
      <c r="BT9" s="12"/>
      <c r="BU9" s="12"/>
      <c r="BV9" s="12"/>
      <c r="BW9" s="12"/>
      <c r="BX9" s="12"/>
      <c r="BY9" s="13"/>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58.96</v>
      </c>
      <c r="Q10" s="62"/>
      <c r="R10" s="62"/>
      <c r="S10" s="62"/>
      <c r="T10" s="62"/>
      <c r="U10" s="62"/>
      <c r="V10" s="62"/>
      <c r="W10" s="62">
        <f>データ!Q6</f>
        <v>100</v>
      </c>
      <c r="X10" s="62"/>
      <c r="Y10" s="62"/>
      <c r="Z10" s="62"/>
      <c r="AA10" s="62"/>
      <c r="AB10" s="62"/>
      <c r="AC10" s="62"/>
      <c r="AD10" s="63">
        <f>データ!R6</f>
        <v>3072</v>
      </c>
      <c r="AE10" s="63"/>
      <c r="AF10" s="63"/>
      <c r="AG10" s="63"/>
      <c r="AH10" s="63"/>
      <c r="AI10" s="63"/>
      <c r="AJ10" s="63"/>
      <c r="AK10" s="2"/>
      <c r="AL10" s="63">
        <f>データ!V6</f>
        <v>2105</v>
      </c>
      <c r="AM10" s="63"/>
      <c r="AN10" s="63"/>
      <c r="AO10" s="63"/>
      <c r="AP10" s="63"/>
      <c r="AQ10" s="63"/>
      <c r="AR10" s="63"/>
      <c r="AS10" s="63"/>
      <c r="AT10" s="62">
        <f>データ!W6</f>
        <v>1.1000000000000001</v>
      </c>
      <c r="AU10" s="62"/>
      <c r="AV10" s="62"/>
      <c r="AW10" s="62"/>
      <c r="AX10" s="62"/>
      <c r="AY10" s="62"/>
      <c r="AZ10" s="62"/>
      <c r="BA10" s="62"/>
      <c r="BB10" s="62">
        <f>データ!X6</f>
        <v>1913.64</v>
      </c>
      <c r="BC10" s="62"/>
      <c r="BD10" s="62"/>
      <c r="BE10" s="62"/>
      <c r="BF10" s="62"/>
      <c r="BG10" s="62"/>
      <c r="BH10" s="62"/>
      <c r="BI10" s="62"/>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121</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122</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123</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74071</v>
      </c>
      <c r="D6" s="33">
        <f t="shared" si="3"/>
        <v>47</v>
      </c>
      <c r="E6" s="33">
        <f t="shared" si="3"/>
        <v>17</v>
      </c>
      <c r="F6" s="33">
        <f t="shared" si="3"/>
        <v>4</v>
      </c>
      <c r="G6" s="33">
        <f t="shared" si="3"/>
        <v>0</v>
      </c>
      <c r="H6" s="33" t="str">
        <f t="shared" si="3"/>
        <v>福島県　磐梯町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58.96</v>
      </c>
      <c r="Q6" s="34">
        <f t="shared" si="3"/>
        <v>100</v>
      </c>
      <c r="R6" s="34">
        <f t="shared" si="3"/>
        <v>3072</v>
      </c>
      <c r="S6" s="34">
        <f t="shared" si="3"/>
        <v>3596</v>
      </c>
      <c r="T6" s="34">
        <f t="shared" si="3"/>
        <v>59.77</v>
      </c>
      <c r="U6" s="34">
        <f t="shared" si="3"/>
        <v>60.16</v>
      </c>
      <c r="V6" s="34">
        <f t="shared" si="3"/>
        <v>2105</v>
      </c>
      <c r="W6" s="34">
        <f t="shared" si="3"/>
        <v>1.1000000000000001</v>
      </c>
      <c r="X6" s="34">
        <f t="shared" si="3"/>
        <v>1913.64</v>
      </c>
      <c r="Y6" s="35">
        <f>IF(Y7="",NA(),Y7)</f>
        <v>74.680000000000007</v>
      </c>
      <c r="Z6" s="35">
        <f t="shared" ref="Z6:AH6" si="4">IF(Z7="",NA(),Z7)</f>
        <v>71.760000000000005</v>
      </c>
      <c r="AA6" s="35">
        <f t="shared" si="4"/>
        <v>69.95</v>
      </c>
      <c r="AB6" s="35">
        <f t="shared" si="4"/>
        <v>70.11</v>
      </c>
      <c r="AC6" s="35">
        <f t="shared" si="4"/>
        <v>68.69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1501.49</v>
      </c>
      <c r="BG6" s="35">
        <f t="shared" ref="BG6:BO6" si="7">IF(BG7="",NA(),BG7)</f>
        <v>1371.73</v>
      </c>
      <c r="BH6" s="35">
        <f t="shared" si="7"/>
        <v>1198.44</v>
      </c>
      <c r="BI6" s="35">
        <f t="shared" si="7"/>
        <v>2309.06</v>
      </c>
      <c r="BJ6" s="35">
        <f t="shared" si="7"/>
        <v>2272.02</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52.97</v>
      </c>
      <c r="BR6" s="35">
        <f t="shared" ref="BR6:BZ6" si="8">IF(BR7="",NA(),BR7)</f>
        <v>53.86</v>
      </c>
      <c r="BS6" s="35">
        <f t="shared" si="8"/>
        <v>52.16</v>
      </c>
      <c r="BT6" s="35">
        <f t="shared" si="8"/>
        <v>52.36</v>
      </c>
      <c r="BU6" s="35">
        <f t="shared" si="8"/>
        <v>50.47</v>
      </c>
      <c r="BV6" s="35">
        <f t="shared" si="8"/>
        <v>51.73</v>
      </c>
      <c r="BW6" s="35">
        <f t="shared" si="8"/>
        <v>53.01</v>
      </c>
      <c r="BX6" s="35">
        <f t="shared" si="8"/>
        <v>66.56</v>
      </c>
      <c r="BY6" s="35">
        <f t="shared" si="8"/>
        <v>66.22</v>
      </c>
      <c r="BZ6" s="35">
        <f t="shared" si="8"/>
        <v>69.87</v>
      </c>
      <c r="CA6" s="34" t="str">
        <f>IF(CA7="","",IF(CA7="-","【-】","【"&amp;SUBSTITUTE(TEXT(CA7,"#,##0.00"),"-","△")&amp;"】"))</f>
        <v>【69.80】</v>
      </c>
      <c r="CB6" s="35">
        <f>IF(CB7="",NA(),CB7)</f>
        <v>325.14</v>
      </c>
      <c r="CC6" s="35">
        <f t="shared" ref="CC6:CK6" si="9">IF(CC7="",NA(),CC7)</f>
        <v>318.22000000000003</v>
      </c>
      <c r="CD6" s="35">
        <f t="shared" si="9"/>
        <v>340.69</v>
      </c>
      <c r="CE6" s="35">
        <f t="shared" si="9"/>
        <v>347.86</v>
      </c>
      <c r="CF6" s="35">
        <f t="shared" si="9"/>
        <v>359.54</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44.67</v>
      </c>
      <c r="CN6" s="35">
        <f t="shared" ref="CN6:CV6" si="10">IF(CN7="",NA(),CN7)</f>
        <v>54</v>
      </c>
      <c r="CO6" s="35">
        <f t="shared" si="10"/>
        <v>57.42</v>
      </c>
      <c r="CP6" s="35">
        <f t="shared" si="10"/>
        <v>57.67</v>
      </c>
      <c r="CQ6" s="35">
        <f t="shared" si="10"/>
        <v>55.83</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82.8</v>
      </c>
      <c r="CY6" s="35">
        <f t="shared" ref="CY6:DG6" si="11">IF(CY7="",NA(),CY7)</f>
        <v>83.77</v>
      </c>
      <c r="CZ6" s="35">
        <f t="shared" si="11"/>
        <v>85.05</v>
      </c>
      <c r="DA6" s="35">
        <f t="shared" si="11"/>
        <v>85.14</v>
      </c>
      <c r="DB6" s="35">
        <f t="shared" si="11"/>
        <v>85.56</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74071</v>
      </c>
      <c r="D7" s="37">
        <v>47</v>
      </c>
      <c r="E7" s="37">
        <v>17</v>
      </c>
      <c r="F7" s="37">
        <v>4</v>
      </c>
      <c r="G7" s="37">
        <v>0</v>
      </c>
      <c r="H7" s="37" t="s">
        <v>109</v>
      </c>
      <c r="I7" s="37" t="s">
        <v>110</v>
      </c>
      <c r="J7" s="37" t="s">
        <v>111</v>
      </c>
      <c r="K7" s="37" t="s">
        <v>112</v>
      </c>
      <c r="L7" s="37" t="s">
        <v>113</v>
      </c>
      <c r="M7" s="37"/>
      <c r="N7" s="38" t="s">
        <v>114</v>
      </c>
      <c r="O7" s="38" t="s">
        <v>115</v>
      </c>
      <c r="P7" s="38">
        <v>58.96</v>
      </c>
      <c r="Q7" s="38">
        <v>100</v>
      </c>
      <c r="R7" s="38">
        <v>3072</v>
      </c>
      <c r="S7" s="38">
        <v>3596</v>
      </c>
      <c r="T7" s="38">
        <v>59.77</v>
      </c>
      <c r="U7" s="38">
        <v>60.16</v>
      </c>
      <c r="V7" s="38">
        <v>2105</v>
      </c>
      <c r="W7" s="38">
        <v>1.1000000000000001</v>
      </c>
      <c r="X7" s="38">
        <v>1913.64</v>
      </c>
      <c r="Y7" s="38">
        <v>74.680000000000007</v>
      </c>
      <c r="Z7" s="38">
        <v>71.760000000000005</v>
      </c>
      <c r="AA7" s="38">
        <v>69.95</v>
      </c>
      <c r="AB7" s="38">
        <v>70.11</v>
      </c>
      <c r="AC7" s="38">
        <v>68.69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1501.49</v>
      </c>
      <c r="BG7" s="38">
        <v>1371.73</v>
      </c>
      <c r="BH7" s="38">
        <v>1198.44</v>
      </c>
      <c r="BI7" s="38">
        <v>2309.06</v>
      </c>
      <c r="BJ7" s="38">
        <v>2272.02</v>
      </c>
      <c r="BK7" s="38">
        <v>1716.82</v>
      </c>
      <c r="BL7" s="38">
        <v>1554.05</v>
      </c>
      <c r="BM7" s="38">
        <v>1436</v>
      </c>
      <c r="BN7" s="38">
        <v>1434.89</v>
      </c>
      <c r="BO7" s="38">
        <v>1298.9100000000001</v>
      </c>
      <c r="BP7" s="38">
        <v>1348.09</v>
      </c>
      <c r="BQ7" s="38">
        <v>52.97</v>
      </c>
      <c r="BR7" s="38">
        <v>53.86</v>
      </c>
      <c r="BS7" s="38">
        <v>52.16</v>
      </c>
      <c r="BT7" s="38">
        <v>52.36</v>
      </c>
      <c r="BU7" s="38">
        <v>50.47</v>
      </c>
      <c r="BV7" s="38">
        <v>51.73</v>
      </c>
      <c r="BW7" s="38">
        <v>53.01</v>
      </c>
      <c r="BX7" s="38">
        <v>66.56</v>
      </c>
      <c r="BY7" s="38">
        <v>66.22</v>
      </c>
      <c r="BZ7" s="38">
        <v>69.87</v>
      </c>
      <c r="CA7" s="38">
        <v>69.8</v>
      </c>
      <c r="CB7" s="38">
        <v>325.14</v>
      </c>
      <c r="CC7" s="38">
        <v>318.22000000000003</v>
      </c>
      <c r="CD7" s="38">
        <v>340.69</v>
      </c>
      <c r="CE7" s="38">
        <v>347.86</v>
      </c>
      <c r="CF7" s="38">
        <v>359.54</v>
      </c>
      <c r="CG7" s="38">
        <v>310.47000000000003</v>
      </c>
      <c r="CH7" s="38">
        <v>299.39</v>
      </c>
      <c r="CI7" s="38">
        <v>244.29</v>
      </c>
      <c r="CJ7" s="38">
        <v>246.72</v>
      </c>
      <c r="CK7" s="38">
        <v>234.96</v>
      </c>
      <c r="CL7" s="38">
        <v>232.54</v>
      </c>
      <c r="CM7" s="38">
        <v>44.67</v>
      </c>
      <c r="CN7" s="38">
        <v>54</v>
      </c>
      <c r="CO7" s="38">
        <v>57.42</v>
      </c>
      <c r="CP7" s="38">
        <v>57.67</v>
      </c>
      <c r="CQ7" s="38">
        <v>55.83</v>
      </c>
      <c r="CR7" s="38">
        <v>36.67</v>
      </c>
      <c r="CS7" s="38">
        <v>36.200000000000003</v>
      </c>
      <c r="CT7" s="38">
        <v>43.58</v>
      </c>
      <c r="CU7" s="38">
        <v>41.35</v>
      </c>
      <c r="CV7" s="38">
        <v>42.9</v>
      </c>
      <c r="CW7" s="38">
        <v>42.17</v>
      </c>
      <c r="CX7" s="38">
        <v>82.8</v>
      </c>
      <c r="CY7" s="38">
        <v>83.77</v>
      </c>
      <c r="CZ7" s="38">
        <v>85.05</v>
      </c>
      <c r="DA7" s="38">
        <v>85.14</v>
      </c>
      <c r="DB7" s="38">
        <v>85.56</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