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T10" i="4"/>
  <c r="AL10" i="4"/>
  <c r="AD10" i="4"/>
  <c r="B10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<sst xmlns="http://schemas.openxmlformats.org/spreadsheetml/2006/main" count="240" uniqueCount="125">
  <si>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</si>
  <si>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</si>
  <si>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</si>
  <si>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</si>
  <si>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</si>
  <si>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</si>
  <si>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</si>
  <si>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</si>
  <si>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</si>
  <si>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</si>
  <si>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</si>
  <si>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</si>
  <si>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</si>
  <si>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</si>
  <si>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</si>
  <si>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</si>
  <si>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</si>
  <si>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</si>
  <si>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</si>
  <si>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</si>
  <si>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</si>
  <si>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</si>
  <si>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</si>
  <si>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</si>
  <si>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</si>
  <si>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</si>
  <si>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</si>
  <si>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</si>
  <si>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</si>
  <si>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</si>
  <si>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</si>
  <si>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</si>
  <si>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</si>
  <si>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</si>
  <si>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</si>
  <si>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</si>
  <si>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</si>
  <si>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</si>
  <si>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</si>
  <si>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</si>
  <si>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</si>
  <si>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</si>
  <si>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</si>
  <si>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</si>
  <si>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</si>
  <si>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</si>
  <si>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</si>
  <si>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</si>
  <si>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</si>
  <si>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</si>
  <si>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</si>
  <si>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</si>
  <si>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</si>
  <si>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</si>
  <si>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</si>
  <si>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</si>
  <si>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</si>
  <si>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</si>
  <si>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</si>
  <si>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</si>
  <si>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</si>
  <si>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</si>
  <si>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</si>
  <si>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</si>
  <si>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</si>
  <si>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</si>
  <si>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</si>
  <si>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</si>
  <si>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</si>
  <si>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</si>
  <si>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</si>
  <si>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</si>
  <si>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</si>
  <si>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</si>
  <si>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</si>
  <si>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</si>
  <si>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</si>
  <si>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</si>
  <si>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</si>
  <si>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</si>
  <si>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</si>
  <si>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</si>
  <si>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</si>
  <si>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</si>
  <si>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</si>
  <si>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</si>
  <si>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</si>
  <si>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</si>
  <si>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</si>
  <si>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</si>
  <si>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</si>
  <si>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</si>
  <si>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</si>
  <si>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</si>
  <si>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</si>
  <si>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</si>
  <si>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</si>
  <si>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</si>
  <si>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</si>
  <si>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</si>
  <si>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</si>
  <si>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</si>
  <si>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</si>
  <si>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</si>
  <si>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</si>
  <si>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</si>
  <si>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</si>
  <si>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</si>
  <si>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</si>
  <si>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福島県　南会津町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</si>
  <si>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</si>
  <si>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</si>
  <si>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</si>
  <si>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</si>
  <si>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</si>
  <si>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</si>
  <si>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</si>
  <si>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</si>
  <si>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</si>
  <si>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</si>
  <si>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</si>
  <si>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 収益的収支比率が100％を超え、経費回収率も100％に近い数値となっていることから、比較的安定した経営状況となっている。
　しかしながら、今後の施設の老朽化に伴う、管理費の増加傾向や、人口減少に伴う使用料収入の減少が想定されることから、施設の統廃合や経営統合等を早期に実施する必要があります。</t>
    <rPh sb="1" eb="4">
      <t>シュウエキテキ</t>
    </rPh>
    <rPh sb="4" eb="6">
      <t>シュウシ</t>
    </rPh>
    <rPh sb="6" eb="8">
      <t>ヒリツ</t>
    </rPh>
    <rPh sb="14" eb="15">
      <t>コ</t>
    </rPh>
    <rPh sb="17" eb="19">
      <t>ケイヒ</t>
    </rPh>
    <phoneticPr fontId="4"/>
  </si>
  <si>
    <t>　平成28年7月1日料金の改定を行った経過もあり、比較的安定した経営状況にみえますが、最適整備構想の策定により、統廃合計画を進めるもの、現在の施設を改修、更新するものに分類わけを行いながら、計画的な経営環境の維持に努めていく必要があります。</t>
    <rPh sb="1" eb="3">
      <t>ヘイセイ</t>
    </rPh>
    <rPh sb="5" eb="6">
      <t>ネン</t>
    </rPh>
    <rPh sb="7" eb="8">
      <t>ガツ</t>
    </rPh>
    <rPh sb="9" eb="10">
      <t>ニチ</t>
    </rPh>
    <rPh sb="10" eb="12">
      <t>リョウキン</t>
    </rPh>
    <rPh sb="13" eb="15">
      <t>カイテイ</t>
    </rPh>
    <rPh sb="16" eb="17">
      <t>オコナ</t>
    </rPh>
    <rPh sb="19" eb="21">
      <t>ケイカ</t>
    </rPh>
    <rPh sb="25" eb="28">
      <t>ヒカクテキ</t>
    </rPh>
    <rPh sb="28" eb="30">
      <t>アンテイ</t>
    </rPh>
    <rPh sb="32" eb="34">
      <t>ケイエイ</t>
    </rPh>
    <rPh sb="34" eb="36">
      <t>ジョウキョウ</t>
    </rPh>
    <rPh sb="43" eb="45">
      <t>サイテキ</t>
    </rPh>
    <rPh sb="45" eb="47">
      <t>セイビ</t>
    </rPh>
    <rPh sb="47" eb="49">
      <t>コウソウ</t>
    </rPh>
    <rPh sb="50" eb="52">
      <t>サクテイ</t>
    </rPh>
    <rPh sb="56" eb="59">
      <t>トウハイゴウ</t>
    </rPh>
    <rPh sb="59" eb="61">
      <t>ケイカク</t>
    </rPh>
    <rPh sb="62" eb="63">
      <t>スス</t>
    </rPh>
    <rPh sb="68" eb="70">
      <t>ゲンザイ</t>
    </rPh>
    <rPh sb="71" eb="73">
      <t>シセツ</t>
    </rPh>
    <rPh sb="74" eb="76">
      <t>カイシュウ</t>
    </rPh>
    <rPh sb="77" eb="79">
      <t>コウシン</t>
    </rPh>
    <rPh sb="84" eb="86">
      <t>ブンルイ</t>
    </rPh>
    <rPh sb="89" eb="90">
      <t>オコナ</t>
    </rPh>
    <rPh sb="95" eb="98">
      <t>ケイカクテキ</t>
    </rPh>
    <rPh sb="99" eb="101">
      <t>ケイエイ</t>
    </rPh>
    <rPh sb="101" eb="103">
      <t>カンキョウ</t>
    </rPh>
    <rPh sb="104" eb="106">
      <t>イジ</t>
    </rPh>
    <rPh sb="107" eb="108">
      <t>ツト</t>
    </rPh>
    <rPh sb="112" eb="114">
      <t>ヒツヨウ</t>
    </rPh>
    <phoneticPr fontId="4"/>
  </si>
  <si>
    <t>　対象7施設のうち、湯の花地区を除いては、供用開始後、25年以下の経過年数であり、老朽化はみられません。湯の花地区は、管路施設の一部（ﾏﾝﾎｰﾙ）に腐食状況が確認されたことから、平成30年度において修繕工事を実施する予定です。</t>
    <rPh sb="1" eb="3">
      <t>タイショウ</t>
    </rPh>
    <rPh sb="4" eb="6">
      <t>シセツ</t>
    </rPh>
    <rPh sb="10" eb="11">
      <t>ユ</t>
    </rPh>
    <rPh sb="12" eb="13">
      <t>ハナ</t>
    </rPh>
    <rPh sb="13" eb="15">
      <t>チク</t>
    </rPh>
    <rPh sb="16" eb="17">
      <t>ノゾ</t>
    </rPh>
    <rPh sb="21" eb="23">
      <t>キョウヨウ</t>
    </rPh>
    <rPh sb="23" eb="25">
      <t>カイシ</t>
    </rPh>
    <rPh sb="25" eb="26">
      <t>ゴ</t>
    </rPh>
    <rPh sb="29" eb="30">
      <t>ネン</t>
    </rPh>
    <rPh sb="30" eb="32">
      <t>イカ</t>
    </rPh>
    <rPh sb="33" eb="35">
      <t>ケイカ</t>
    </rPh>
    <rPh sb="35" eb="37">
      <t>ネンスウ</t>
    </rPh>
    <rPh sb="41" eb="44">
      <t>ロウキュウカ</t>
    </rPh>
    <rPh sb="52" eb="53">
      <t>ユ</t>
    </rPh>
    <rPh sb="54" eb="55">
      <t>ハナ</t>
    </rPh>
    <rPh sb="55" eb="57">
      <t>チク</t>
    </rPh>
    <rPh sb="59" eb="61">
      <t>カンロ</t>
    </rPh>
    <rPh sb="61" eb="63">
      <t>シセツ</t>
    </rPh>
    <rPh sb="64" eb="66">
      <t>イチブ</t>
    </rPh>
    <rPh sb="74" eb="76">
      <t>フショク</t>
    </rPh>
    <rPh sb="76" eb="78">
      <t>ジョウキョウ</t>
    </rPh>
    <rPh sb="79" eb="81">
      <t>カクニン</t>
    </rPh>
    <rPh sb="89" eb="91">
      <t>ヘイセイ</t>
    </rPh>
    <rPh sb="93" eb="95">
      <t>ネンド</t>
    </rPh>
    <rPh sb="99" eb="101">
      <t>シュウゼン</t>
    </rPh>
    <rPh sb="101" eb="103">
      <t>コウジ</t>
    </rPh>
    <rPh sb="104" eb="106">
      <t>ジッシ</t>
    </rPh>
    <rPh sb="108" eb="110">
      <t>ヨテイ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</si>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</sst>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58016"/>
        <c:axId val="49166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8016"/>
        <c:axId val="49166592"/>
      </c:lineChart>
      <c:dateAx>
        <c:axId val="4915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166592"/>
        <c:crosses val="autoZero"/>
        <c:auto val="1"/>
        <c:lblOffset val="100"/>
        <c:baseTimeUnit val="years"/>
      </c:dateAx>
      <c:valAx>
        <c:axId val="49166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15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32.43</c:v>
                </c:pt>
                <c:pt idx="1">
                  <c:v>32.020000000000003</c:v>
                </c:pt>
                <c:pt idx="2">
                  <c:v>32.14</c:v>
                </c:pt>
                <c:pt idx="3">
                  <c:v>31.25</c:v>
                </c:pt>
                <c:pt idx="4">
                  <c:v>20.39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33952"/>
        <c:axId val="3913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33952"/>
        <c:axId val="39135872"/>
      </c:lineChart>
      <c:dateAx>
        <c:axId val="3913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35872"/>
        <c:crosses val="autoZero"/>
        <c:auto val="1"/>
        <c:lblOffset val="100"/>
        <c:baseTimeUnit val="years"/>
      </c:dateAx>
      <c:valAx>
        <c:axId val="3913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3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86.82</c:v>
                </c:pt>
                <c:pt idx="1">
                  <c:v>87.99</c:v>
                </c:pt>
                <c:pt idx="2">
                  <c:v>87.81</c:v>
                </c:pt>
                <c:pt idx="3">
                  <c:v>88.1</c:v>
                </c:pt>
                <c:pt idx="4">
                  <c:v>88.98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49952"/>
        <c:axId val="3915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49952"/>
        <c:axId val="39151872"/>
      </c:lineChart>
      <c:dateAx>
        <c:axId val="3914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51872"/>
        <c:crosses val="autoZero"/>
        <c:auto val="1"/>
        <c:lblOffset val="100"/>
        <c:baseTimeUnit val="years"/>
      </c:dateAx>
      <c:valAx>
        <c:axId val="3915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4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99.03</c:v>
                </c:pt>
                <c:pt idx="1">
                  <c:v>96.83</c:v>
                </c:pt>
                <c:pt idx="2">
                  <c:v>100.22</c:v>
                </c:pt>
                <c:pt idx="3">
                  <c:v>101.31</c:v>
                </c:pt>
                <c:pt idx="4">
                  <c:v>101.87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20224"/>
        <c:axId val="4923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20224"/>
        <c:axId val="49238784"/>
      </c:lineChart>
      <c:dateAx>
        <c:axId val="4922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38784"/>
        <c:crosses val="autoZero"/>
        <c:auto val="1"/>
        <c:lblOffset val="100"/>
        <c:baseTimeUnit val="years"/>
      </c:dateAx>
      <c:valAx>
        <c:axId val="4923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2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90752"/>
        <c:axId val="7209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90752"/>
        <c:axId val="72093056"/>
      </c:lineChart>
      <c:dateAx>
        <c:axId val="7209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093056"/>
        <c:crosses val="autoZero"/>
        <c:auto val="1"/>
        <c:lblOffset val="100"/>
        <c:baseTimeUnit val="years"/>
      </c:dateAx>
      <c:valAx>
        <c:axId val="7209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09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40672"/>
        <c:axId val="7214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40672"/>
        <c:axId val="72142848"/>
      </c:lineChart>
      <c:dateAx>
        <c:axId val="7214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2142848"/>
        <c:crosses val="autoZero"/>
        <c:auto val="1"/>
        <c:lblOffset val="100"/>
        <c:baseTimeUnit val="years"/>
      </c:dateAx>
      <c:valAx>
        <c:axId val="7214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140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54432"/>
        <c:axId val="9395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54432"/>
        <c:axId val="93956736"/>
      </c:lineChart>
      <c:dateAx>
        <c:axId val="9395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56736"/>
        <c:crosses val="autoZero"/>
        <c:auto val="1"/>
        <c:lblOffset val="100"/>
        <c:baseTimeUnit val="years"/>
      </c:dateAx>
      <c:valAx>
        <c:axId val="9395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95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95904"/>
        <c:axId val="14079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95904"/>
        <c:axId val="140797824"/>
      </c:lineChart>
      <c:dateAx>
        <c:axId val="14079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97824"/>
        <c:crosses val="autoZero"/>
        <c:auto val="1"/>
        <c:lblOffset val="100"/>
        <c:baseTimeUnit val="years"/>
      </c:dateAx>
      <c:valAx>
        <c:axId val="14079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79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52.57</c:v>
                </c:pt>
                <c:pt idx="1">
                  <c:v>51.35</c:v>
                </c:pt>
                <c:pt idx="2">
                  <c:v>32.450000000000003</c:v>
                </c:pt>
                <c:pt idx="3">
                  <c:v>1.88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32288"/>
        <c:axId val="14433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32288"/>
        <c:axId val="144334208"/>
      </c:lineChart>
      <c:dateAx>
        <c:axId val="14433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334208"/>
        <c:crosses val="autoZero"/>
        <c:auto val="1"/>
        <c:lblOffset val="100"/>
        <c:baseTimeUnit val="years"/>
      </c:dateAx>
      <c:valAx>
        <c:axId val="14433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33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96.64</c:v>
                </c:pt>
                <c:pt idx="1">
                  <c:v>88.03</c:v>
                </c:pt>
                <c:pt idx="2">
                  <c:v>94.06</c:v>
                </c:pt>
                <c:pt idx="3">
                  <c:v>67.94</c:v>
                </c:pt>
                <c:pt idx="4">
                  <c:v>98.19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50432"/>
        <c:axId val="145652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50432"/>
        <c:axId val="145652352"/>
      </c:lineChart>
      <c:dateAx>
        <c:axId val="14565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52352"/>
        <c:crosses val="autoZero"/>
        <c:auto val="1"/>
        <c:lblOffset val="100"/>
        <c:baseTimeUnit val="years"/>
      </c:dateAx>
      <c:valAx>
        <c:axId val="145652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65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203.1</c:v>
                </c:pt>
                <c:pt idx="1">
                  <c:v>225.2</c:v>
                </c:pt>
                <c:pt idx="2">
                  <c:v>212.87</c:v>
                </c:pt>
                <c:pt idx="3">
                  <c:v>290.08999999999997</c:v>
                </c:pt>
                <c:pt idx="4">
                  <c:v>223.27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82784"/>
        <c:axId val="3898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82784"/>
        <c:axId val="38984704"/>
      </c:lineChart>
      <c:dateAx>
        <c:axId val="3898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84704"/>
        <c:crosses val="autoZero"/>
        <c:auto val="1"/>
        <c:lblOffset val="100"/>
        <c:baseTimeUnit val="years"/>
      </c:dateAx>
      <c:valAx>
        <c:axId val="3898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98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S1" zoomScaleNormal="100" workbookViewId="0">
      <selection activeCell="AK8" sqref="AK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福島県　南会津町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16424</v>
      </c>
      <c r="AM8" s="50"/>
      <c r="AN8" s="50"/>
      <c r="AO8" s="50"/>
      <c r="AP8" s="50"/>
      <c r="AQ8" s="50"/>
      <c r="AR8" s="50"/>
      <c r="AS8" s="50"/>
      <c r="AT8" s="45">
        <f>データ!T6</f>
        <v>886.47</v>
      </c>
      <c r="AU8" s="45"/>
      <c r="AV8" s="45"/>
      <c r="AW8" s="45"/>
      <c r="AX8" s="45"/>
      <c r="AY8" s="45"/>
      <c r="AZ8" s="45"/>
      <c r="BA8" s="45"/>
      <c r="BB8" s="45">
        <f>データ!U6</f>
        <v>18.53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15.72</v>
      </c>
      <c r="Q10" s="45"/>
      <c r="R10" s="45"/>
      <c r="S10" s="45"/>
      <c r="T10" s="45"/>
      <c r="U10" s="45"/>
      <c r="V10" s="45"/>
      <c r="W10" s="45">
        <f>データ!Q6</f>
        <v>83.82</v>
      </c>
      <c r="X10" s="45"/>
      <c r="Y10" s="45"/>
      <c r="Z10" s="45"/>
      <c r="AA10" s="45"/>
      <c r="AB10" s="45"/>
      <c r="AC10" s="45"/>
      <c r="AD10" s="50">
        <f>データ!R6</f>
        <v>3670</v>
      </c>
      <c r="AE10" s="50"/>
      <c r="AF10" s="50"/>
      <c r="AG10" s="50"/>
      <c r="AH10" s="50"/>
      <c r="AI10" s="50"/>
      <c r="AJ10" s="50"/>
      <c r="AK10" s="2"/>
      <c r="AL10" s="50">
        <f>データ!V6</f>
        <v>2551</v>
      </c>
      <c r="AM10" s="50"/>
      <c r="AN10" s="50"/>
      <c r="AO10" s="50"/>
      <c r="AP10" s="50"/>
      <c r="AQ10" s="50"/>
      <c r="AR10" s="50"/>
      <c r="AS10" s="50"/>
      <c r="AT10" s="45">
        <f>データ!W6</f>
        <v>2.15</v>
      </c>
      <c r="AU10" s="45"/>
      <c r="AV10" s="45"/>
      <c r="AW10" s="45"/>
      <c r="AX10" s="45"/>
      <c r="AY10" s="45"/>
      <c r="AZ10" s="45"/>
      <c r="BA10" s="45"/>
      <c r="BB10" s="45">
        <f>データ!X6</f>
        <v>1186.51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122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73687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南会津町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15.72</v>
      </c>
      <c r="Q6" s="34">
        <f t="shared" si="3"/>
        <v>83.82</v>
      </c>
      <c r="R6" s="34">
        <f t="shared" si="3"/>
        <v>3670</v>
      </c>
      <c r="S6" s="34">
        <f t="shared" si="3"/>
        <v>16424</v>
      </c>
      <c r="T6" s="34">
        <f t="shared" si="3"/>
        <v>886.47</v>
      </c>
      <c r="U6" s="34">
        <f t="shared" si="3"/>
        <v>18.53</v>
      </c>
      <c r="V6" s="34">
        <f t="shared" si="3"/>
        <v>2551</v>
      </c>
      <c r="W6" s="34">
        <f t="shared" si="3"/>
        <v>2.15</v>
      </c>
      <c r="X6" s="34">
        <f t="shared" si="3"/>
        <v>1186.51</v>
      </c>
      <c r="Y6" s="35">
        <f>IF(Y7="",NA(),Y7)</f>
        <v>99.03</v>
      </c>
      <c r="Z6" s="35">
        <f t="shared" ref="Z6:AH6" si="4">IF(Z7="",NA(),Z7)</f>
        <v>96.83</v>
      </c>
      <c r="AA6" s="35">
        <f t="shared" si="4"/>
        <v>100.22</v>
      </c>
      <c r="AB6" s="35">
        <f t="shared" si="4"/>
        <v>101.31</v>
      </c>
      <c r="AC6" s="35">
        <f t="shared" si="4"/>
        <v>101.87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52.57</v>
      </c>
      <c r="BG6" s="35">
        <f t="shared" ref="BG6:BO6" si="7">IF(BG7="",NA(),BG7)</f>
        <v>51.35</v>
      </c>
      <c r="BH6" s="35">
        <f t="shared" si="7"/>
        <v>32.450000000000003</v>
      </c>
      <c r="BI6" s="35">
        <f t="shared" si="7"/>
        <v>1.88</v>
      </c>
      <c r="BJ6" s="34">
        <f t="shared" si="7"/>
        <v>0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96.64</v>
      </c>
      <c r="BR6" s="35">
        <f t="shared" ref="BR6:BZ6" si="8">IF(BR7="",NA(),BR7)</f>
        <v>88.03</v>
      </c>
      <c r="BS6" s="35">
        <f t="shared" si="8"/>
        <v>94.06</v>
      </c>
      <c r="BT6" s="35">
        <f t="shared" si="8"/>
        <v>67.94</v>
      </c>
      <c r="BU6" s="35">
        <f t="shared" si="8"/>
        <v>98.19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203.1</v>
      </c>
      <c r="CC6" s="35">
        <f t="shared" ref="CC6:CK6" si="9">IF(CC7="",NA(),CC7)</f>
        <v>225.2</v>
      </c>
      <c r="CD6" s="35">
        <f t="shared" si="9"/>
        <v>212.87</v>
      </c>
      <c r="CE6" s="35">
        <f t="shared" si="9"/>
        <v>290.08999999999997</v>
      </c>
      <c r="CF6" s="35">
        <f t="shared" si="9"/>
        <v>223.27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32.43</v>
      </c>
      <c r="CN6" s="35">
        <f t="shared" ref="CN6:CV6" si="10">IF(CN7="",NA(),CN7)</f>
        <v>32.020000000000003</v>
      </c>
      <c r="CO6" s="35">
        <f t="shared" si="10"/>
        <v>32.14</v>
      </c>
      <c r="CP6" s="35">
        <f t="shared" si="10"/>
        <v>31.25</v>
      </c>
      <c r="CQ6" s="35">
        <f t="shared" si="10"/>
        <v>20.39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86.82</v>
      </c>
      <c r="CY6" s="35">
        <f t="shared" ref="CY6:DG6" si="11">IF(CY7="",NA(),CY7)</f>
        <v>87.99</v>
      </c>
      <c r="CZ6" s="35">
        <f t="shared" si="11"/>
        <v>87.81</v>
      </c>
      <c r="DA6" s="35">
        <f t="shared" si="11"/>
        <v>88.1</v>
      </c>
      <c r="DB6" s="35">
        <f t="shared" si="11"/>
        <v>88.98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73687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15.72</v>
      </c>
      <c r="Q7" s="38">
        <v>83.82</v>
      </c>
      <c r="R7" s="38">
        <v>3670</v>
      </c>
      <c r="S7" s="38">
        <v>16424</v>
      </c>
      <c r="T7" s="38">
        <v>886.47</v>
      </c>
      <c r="U7" s="38">
        <v>18.53</v>
      </c>
      <c r="V7" s="38">
        <v>2551</v>
      </c>
      <c r="W7" s="38">
        <v>2.15</v>
      </c>
      <c r="X7" s="38">
        <v>1186.51</v>
      </c>
      <c r="Y7" s="38">
        <v>99.03</v>
      </c>
      <c r="Z7" s="38">
        <v>96.83</v>
      </c>
      <c r="AA7" s="38">
        <v>100.22</v>
      </c>
      <c r="AB7" s="38">
        <v>101.31</v>
      </c>
      <c r="AC7" s="38">
        <v>101.87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52.57</v>
      </c>
      <c r="BG7" s="38">
        <v>51.35</v>
      </c>
      <c r="BH7" s="38">
        <v>32.450000000000003</v>
      </c>
      <c r="BI7" s="38">
        <v>1.88</v>
      </c>
      <c r="BJ7" s="38">
        <v>0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96.64</v>
      </c>
      <c r="BR7" s="38">
        <v>88.03</v>
      </c>
      <c r="BS7" s="38">
        <v>94.06</v>
      </c>
      <c r="BT7" s="38">
        <v>67.94</v>
      </c>
      <c r="BU7" s="38">
        <v>98.19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203.1</v>
      </c>
      <c r="CC7" s="38">
        <v>225.2</v>
      </c>
      <c r="CD7" s="38">
        <v>212.87</v>
      </c>
      <c r="CE7" s="38">
        <v>290.08999999999997</v>
      </c>
      <c r="CF7" s="38">
        <v>223.27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32.43</v>
      </c>
      <c r="CN7" s="38">
        <v>32.020000000000003</v>
      </c>
      <c r="CO7" s="38">
        <v>32.14</v>
      </c>
      <c r="CP7" s="38">
        <v>31.25</v>
      </c>
      <c r="CQ7" s="38">
        <v>20.39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86.82</v>
      </c>
      <c r="CY7" s="38">
        <v>87.99</v>
      </c>
      <c r="CZ7" s="38">
        <v>87.81</v>
      </c>
      <c r="DA7" s="38">
        <v>88.1</v>
      </c>
      <c r="DB7" s="38">
        <v>88.98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2018-02-26T04:24:34Z</dcterms:modified>
</cp:coreProperties>
</file>