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7605"/>
  </bookViews>
  <sheets>
    <sheet name="選挙区" sheetId="1" r:id="rId1"/>
  </sheets>
  <externalReferences>
    <externalReference r:id="rId2"/>
  </externalReferences>
  <definedNames>
    <definedName name="_xlnm.Print_Area" localSheetId="0">選挙区!$A$1:$M$50</definedName>
    <definedName name="_xlnm.Print_Area">選挙区!$A$1:$N$62</definedName>
  </definedNames>
  <calcPr calcId="145621"/>
</workbook>
</file>

<file path=xl/calcChain.xml><?xml version="1.0" encoding="utf-8"?>
<calcChain xmlns="http://schemas.openxmlformats.org/spreadsheetml/2006/main">
  <c r="E44" i="1" l="1"/>
  <c r="D44" i="1"/>
  <c r="F44" i="1" s="1"/>
  <c r="L43" i="1"/>
  <c r="K43" i="1"/>
  <c r="M43" i="1" s="1"/>
  <c r="J43" i="1"/>
  <c r="I43" i="1"/>
  <c r="H43" i="1"/>
  <c r="F43" i="1"/>
  <c r="E43" i="1"/>
  <c r="E45" i="1" s="1"/>
  <c r="D43" i="1"/>
  <c r="D45" i="1" s="1"/>
  <c r="E41" i="1"/>
  <c r="D41" i="1"/>
  <c r="F41" i="1" s="1"/>
  <c r="F40" i="1"/>
  <c r="E40" i="1"/>
  <c r="D40" i="1"/>
  <c r="E39" i="1"/>
  <c r="D39" i="1"/>
  <c r="F39" i="1" s="1"/>
  <c r="E38" i="1"/>
  <c r="F38" i="1" s="1"/>
  <c r="D38" i="1"/>
  <c r="E37" i="1"/>
  <c r="E42" i="1" s="1"/>
  <c r="D37" i="1"/>
  <c r="F37" i="1" s="1"/>
  <c r="L36" i="1"/>
  <c r="K36" i="1"/>
  <c r="M36" i="1" s="1"/>
  <c r="M35" i="1"/>
  <c r="L35" i="1"/>
  <c r="K35" i="1"/>
  <c r="E35" i="1"/>
  <c r="D35" i="1"/>
  <c r="F35" i="1" s="1"/>
  <c r="L34" i="1"/>
  <c r="K34" i="1"/>
  <c r="M34" i="1" s="1"/>
  <c r="E34" i="1"/>
  <c r="F34" i="1" s="1"/>
  <c r="D34" i="1"/>
  <c r="M33" i="1"/>
  <c r="L33" i="1"/>
  <c r="K33" i="1"/>
  <c r="E33" i="1"/>
  <c r="D33" i="1"/>
  <c r="F33" i="1" s="1"/>
  <c r="L32" i="1"/>
  <c r="K32" i="1"/>
  <c r="M32" i="1" s="1"/>
  <c r="E32" i="1"/>
  <c r="E36" i="1" s="1"/>
  <c r="D32" i="1"/>
  <c r="D36" i="1" s="1"/>
  <c r="M31" i="1"/>
  <c r="L31" i="1"/>
  <c r="K31" i="1"/>
  <c r="L30" i="1"/>
  <c r="K30" i="1"/>
  <c r="M30" i="1" s="1"/>
  <c r="E30" i="1"/>
  <c r="F30" i="1" s="1"/>
  <c r="D30" i="1"/>
  <c r="M29" i="1"/>
  <c r="L29" i="1"/>
  <c r="L37" i="1" s="1"/>
  <c r="L38" i="1" s="1"/>
  <c r="K29" i="1"/>
  <c r="K37" i="1" s="1"/>
  <c r="E29" i="1"/>
  <c r="E31" i="1" s="1"/>
  <c r="D29" i="1"/>
  <c r="F29" i="1" s="1"/>
  <c r="L28" i="1"/>
  <c r="K28" i="1"/>
  <c r="M28" i="1" s="1"/>
  <c r="E28" i="1"/>
  <c r="D28" i="1"/>
  <c r="D31" i="1" s="1"/>
  <c r="K26" i="1"/>
  <c r="E26" i="1"/>
  <c r="D26" i="1"/>
  <c r="F26" i="1" s="1"/>
  <c r="M25" i="1"/>
  <c r="L25" i="1"/>
  <c r="L26" i="1" s="1"/>
  <c r="K25" i="1"/>
  <c r="E25" i="1"/>
  <c r="E27" i="1" s="1"/>
  <c r="D25" i="1"/>
  <c r="F25" i="1" s="1"/>
  <c r="E24" i="1"/>
  <c r="D24" i="1"/>
  <c r="F24" i="1" s="1"/>
  <c r="M23" i="1"/>
  <c r="L23" i="1"/>
  <c r="K23" i="1"/>
  <c r="E23" i="1"/>
  <c r="F23" i="1" s="1"/>
  <c r="D23" i="1"/>
  <c r="L22" i="1"/>
  <c r="K22" i="1"/>
  <c r="M22" i="1" s="1"/>
  <c r="E22" i="1"/>
  <c r="D22" i="1"/>
  <c r="F22" i="1" s="1"/>
  <c r="M21" i="1"/>
  <c r="L21" i="1"/>
  <c r="K21" i="1"/>
  <c r="L20" i="1"/>
  <c r="L24" i="1" s="1"/>
  <c r="K20" i="1"/>
  <c r="M20" i="1" s="1"/>
  <c r="E19" i="1"/>
  <c r="E20" i="1" s="1"/>
  <c r="E21" i="1" s="1"/>
  <c r="D19" i="1"/>
  <c r="D20" i="1" s="1"/>
  <c r="L18" i="1"/>
  <c r="K18" i="1"/>
  <c r="M18" i="1" s="1"/>
  <c r="E18" i="1"/>
  <c r="D18" i="1"/>
  <c r="F18" i="1" s="1"/>
  <c r="M17" i="1"/>
  <c r="L17" i="1"/>
  <c r="K17" i="1"/>
  <c r="E17" i="1"/>
  <c r="F17" i="1" s="1"/>
  <c r="D17" i="1"/>
  <c r="L16" i="1"/>
  <c r="L19" i="1" s="1"/>
  <c r="K16" i="1"/>
  <c r="K19" i="1" s="1"/>
  <c r="M19" i="1" s="1"/>
  <c r="E16" i="1"/>
  <c r="D16" i="1"/>
  <c r="F16" i="1" s="1"/>
  <c r="L14" i="1"/>
  <c r="K14" i="1"/>
  <c r="M14" i="1" s="1"/>
  <c r="M13" i="1"/>
  <c r="L13" i="1"/>
  <c r="K13" i="1"/>
  <c r="E13" i="1"/>
  <c r="F13" i="1" s="1"/>
  <c r="D13" i="1"/>
  <c r="L12" i="1"/>
  <c r="K12" i="1"/>
  <c r="M12" i="1" s="1"/>
  <c r="E12" i="1"/>
  <c r="E14" i="1" s="1"/>
  <c r="D12" i="1"/>
  <c r="D14" i="1" s="1"/>
  <c r="D15" i="1" s="1"/>
  <c r="M11" i="1"/>
  <c r="L11" i="1"/>
  <c r="L15" i="1" s="1"/>
  <c r="K11" i="1"/>
  <c r="K15" i="1" s="1"/>
  <c r="M15" i="1" s="1"/>
  <c r="E10" i="1"/>
  <c r="D10" i="1"/>
  <c r="F10" i="1" s="1"/>
  <c r="M9" i="1"/>
  <c r="L9" i="1"/>
  <c r="K9" i="1"/>
  <c r="E9" i="1"/>
  <c r="F9" i="1" s="1"/>
  <c r="D9" i="1"/>
  <c r="L8" i="1"/>
  <c r="K8" i="1"/>
  <c r="M8" i="1" s="1"/>
  <c r="E8" i="1"/>
  <c r="D8" i="1"/>
  <c r="D11" i="1" s="1"/>
  <c r="M7" i="1"/>
  <c r="L7" i="1"/>
  <c r="K7" i="1"/>
  <c r="E7" i="1"/>
  <c r="F7" i="1" s="1"/>
  <c r="D7" i="1"/>
  <c r="L6" i="1"/>
  <c r="L10" i="1" s="1"/>
  <c r="K6" i="1"/>
  <c r="M6" i="1" s="1"/>
  <c r="E6" i="1"/>
  <c r="D6" i="1"/>
  <c r="F6" i="1" s="1"/>
  <c r="M5" i="1"/>
  <c r="L5" i="1"/>
  <c r="K5" i="1"/>
  <c r="E5" i="1"/>
  <c r="F5" i="1" s="1"/>
  <c r="D5" i="1"/>
  <c r="L4" i="1"/>
  <c r="K4" i="1"/>
  <c r="M4" i="1" s="1"/>
  <c r="E4" i="1"/>
  <c r="D4" i="1"/>
  <c r="F4" i="1" s="1"/>
  <c r="M2" i="1"/>
  <c r="D21" i="1" l="1"/>
  <c r="F21" i="1" s="1"/>
  <c r="F20" i="1"/>
  <c r="M37" i="1"/>
  <c r="K38" i="1"/>
  <c r="M38" i="1" s="1"/>
  <c r="E15" i="1"/>
  <c r="M26" i="1"/>
  <c r="F45" i="1"/>
  <c r="F31" i="1"/>
  <c r="F36" i="1"/>
  <c r="E46" i="1"/>
  <c r="E11" i="1"/>
  <c r="K24" i="1"/>
  <c r="M24" i="1" s="1"/>
  <c r="F8" i="1"/>
  <c r="F11" i="1" s="1"/>
  <c r="F12" i="1"/>
  <c r="F14" i="1" s="1"/>
  <c r="D27" i="1"/>
  <c r="F27" i="1" s="1"/>
  <c r="L27" i="1"/>
  <c r="F28" i="1"/>
  <c r="F32" i="1"/>
  <c r="D42" i="1"/>
  <c r="F42" i="1" s="1"/>
  <c r="K10" i="1"/>
  <c r="M10" i="1" s="1"/>
  <c r="F19" i="1"/>
  <c r="M16" i="1"/>
  <c r="L40" i="1" l="1"/>
  <c r="L44" i="1" s="1"/>
  <c r="D46" i="1"/>
  <c r="F46" i="1" s="1"/>
  <c r="F15" i="1"/>
  <c r="M27" i="1"/>
  <c r="K27" i="1"/>
  <c r="K40" i="1"/>
  <c r="K44" i="1" l="1"/>
  <c r="M40" i="1"/>
  <c r="M44" i="1" s="1"/>
</calcChain>
</file>

<file path=xl/sharedStrings.xml><?xml version="1.0" encoding="utf-8"?>
<sst xmlns="http://schemas.openxmlformats.org/spreadsheetml/2006/main" count="138" uniqueCount="115">
  <si>
    <t>在外選挙人名簿登録者総数</t>
    <rPh sb="0" eb="2">
      <t>ザイガイ</t>
    </rPh>
    <rPh sb="2" eb="5">
      <t>センキョニン</t>
    </rPh>
    <rPh sb="5" eb="6">
      <t>メイ</t>
    </rPh>
    <rPh sb="10" eb="11">
      <t>ソウ</t>
    </rPh>
    <phoneticPr fontId="2"/>
  </si>
  <si>
    <t>平成29年10月10日現在</t>
    <rPh sb="0" eb="2">
      <t>ヘイセイ</t>
    </rPh>
    <rPh sb="4" eb="5">
      <t>ネン</t>
    </rPh>
    <rPh sb="7" eb="8">
      <t>ガツ</t>
    </rPh>
    <rPh sb="10" eb="11">
      <t>ヒ</t>
    </rPh>
    <rPh sb="11" eb="13">
      <t>ゲンザイ</t>
    </rPh>
    <phoneticPr fontId="2"/>
  </si>
  <si>
    <t>市 町 村 名</t>
  </si>
  <si>
    <t>男</t>
  </si>
  <si>
    <t>女</t>
  </si>
  <si>
    <t>計</t>
  </si>
  <si>
    <t>福 島 市</t>
  </si>
  <si>
    <t>会津若松市</t>
  </si>
  <si>
    <t>相 馬 市</t>
  </si>
  <si>
    <t>喜多方市</t>
  </si>
  <si>
    <t>第</t>
  </si>
  <si>
    <t>南相馬市</t>
    <rPh sb="0" eb="1">
      <t>ミナミ</t>
    </rPh>
    <rPh sb="1" eb="2">
      <t>ソウ</t>
    </rPh>
    <rPh sb="2" eb="3">
      <t>ウマ</t>
    </rPh>
    <phoneticPr fontId="2"/>
  </si>
  <si>
    <t>南</t>
    <phoneticPr fontId="2"/>
  </si>
  <si>
    <t>下 郷 町</t>
    <rPh sb="0" eb="1">
      <t>シタ</t>
    </rPh>
    <rPh sb="2" eb="3">
      <t>ゴウ</t>
    </rPh>
    <rPh sb="4" eb="5">
      <t>マチ</t>
    </rPh>
    <phoneticPr fontId="2"/>
  </si>
  <si>
    <t>伊 達 市</t>
    <rPh sb="0" eb="1">
      <t>イ</t>
    </rPh>
    <rPh sb="2" eb="3">
      <t>タチ</t>
    </rPh>
    <phoneticPr fontId="2"/>
  </si>
  <si>
    <t>会</t>
    <rPh sb="0" eb="1">
      <t>カイ</t>
    </rPh>
    <phoneticPr fontId="2"/>
  </si>
  <si>
    <t>檜枝岐村</t>
  </si>
  <si>
    <t>伊</t>
    <phoneticPr fontId="2"/>
  </si>
  <si>
    <t>桑 折 町</t>
    <phoneticPr fontId="2"/>
  </si>
  <si>
    <t>第</t>
    <rPh sb="0" eb="1">
      <t>ダイ</t>
    </rPh>
    <phoneticPr fontId="2"/>
  </si>
  <si>
    <t>津</t>
    <rPh sb="0" eb="1">
      <t>ツ</t>
    </rPh>
    <phoneticPr fontId="2"/>
  </si>
  <si>
    <t>只 見 町</t>
    <rPh sb="0" eb="1">
      <t>タダ</t>
    </rPh>
    <rPh sb="2" eb="3">
      <t>ミ</t>
    </rPh>
    <rPh sb="4" eb="5">
      <t>マチ</t>
    </rPh>
    <phoneticPr fontId="2"/>
  </si>
  <si>
    <t>一</t>
    <rPh sb="0" eb="1">
      <t>イチ</t>
    </rPh>
    <phoneticPr fontId="2"/>
  </si>
  <si>
    <t>国 見 町</t>
  </si>
  <si>
    <t>　</t>
    <phoneticPr fontId="2"/>
  </si>
  <si>
    <t>南会津町</t>
    <rPh sb="0" eb="1">
      <t>ミナミ</t>
    </rPh>
    <rPh sb="1" eb="4">
      <t>アイヅマチ</t>
    </rPh>
    <phoneticPr fontId="2"/>
  </si>
  <si>
    <t>達</t>
    <phoneticPr fontId="2"/>
  </si>
  <si>
    <t>川 俣 町</t>
  </si>
  <si>
    <t>小    計</t>
  </si>
  <si>
    <t>北塩原村</t>
  </si>
  <si>
    <t>区</t>
    <rPh sb="0" eb="1">
      <t>ク</t>
    </rPh>
    <phoneticPr fontId="2"/>
  </si>
  <si>
    <t>相</t>
    <rPh sb="0" eb="1">
      <t>ソウ</t>
    </rPh>
    <phoneticPr fontId="2"/>
  </si>
  <si>
    <t>新 地 町</t>
  </si>
  <si>
    <t>耶</t>
    <rPh sb="0" eb="1">
      <t>ヤ</t>
    </rPh>
    <phoneticPr fontId="2"/>
  </si>
  <si>
    <t>西会津町</t>
  </si>
  <si>
    <t>馬</t>
    <rPh sb="0" eb="1">
      <t>ウマ</t>
    </rPh>
    <phoneticPr fontId="2"/>
  </si>
  <si>
    <t>飯 舘 村</t>
  </si>
  <si>
    <t>麻</t>
    <rPh sb="0" eb="1">
      <t>アサ</t>
    </rPh>
    <phoneticPr fontId="2"/>
  </si>
  <si>
    <t>磐 梯 町</t>
  </si>
  <si>
    <t>四</t>
  </si>
  <si>
    <t>猪苗代町</t>
  </si>
  <si>
    <t>第１区計</t>
    <phoneticPr fontId="2"/>
  </si>
  <si>
    <t>郡 山 市</t>
  </si>
  <si>
    <t>河</t>
    <phoneticPr fontId="2"/>
  </si>
  <si>
    <t>会津坂下町</t>
  </si>
  <si>
    <t>二本松市</t>
  </si>
  <si>
    <t>湯 川 村</t>
  </si>
  <si>
    <t>二</t>
    <rPh sb="0" eb="1">
      <t>ニ</t>
    </rPh>
    <phoneticPr fontId="2"/>
  </si>
  <si>
    <t>本 宮 市</t>
    <rPh sb="0" eb="1">
      <t>ホン</t>
    </rPh>
    <rPh sb="2" eb="3">
      <t>ミヤ</t>
    </rPh>
    <rPh sb="4" eb="5">
      <t>シ</t>
    </rPh>
    <phoneticPr fontId="2"/>
  </si>
  <si>
    <t>沼</t>
  </si>
  <si>
    <t>柳 津 町</t>
  </si>
  <si>
    <t>安達</t>
    <rPh sb="0" eb="2">
      <t>アダチ</t>
    </rPh>
    <phoneticPr fontId="2"/>
  </si>
  <si>
    <t>大玉村</t>
    <rPh sb="0" eb="3">
      <t>オオタマムラ</t>
    </rPh>
    <phoneticPr fontId="2"/>
  </si>
  <si>
    <t>三 島 町</t>
  </si>
  <si>
    <t>第２区計</t>
    <phoneticPr fontId="2"/>
  </si>
  <si>
    <t>　</t>
    <phoneticPr fontId="2"/>
  </si>
  <si>
    <t>大</t>
    <rPh sb="0" eb="1">
      <t>オオ</t>
    </rPh>
    <phoneticPr fontId="2"/>
  </si>
  <si>
    <t>金 山 町</t>
  </si>
  <si>
    <t>白 河 市</t>
  </si>
  <si>
    <t>沼</t>
    <phoneticPr fontId="2"/>
  </si>
  <si>
    <t>昭 和 村</t>
  </si>
  <si>
    <t>須賀川市</t>
  </si>
  <si>
    <t>会津美里町</t>
    <rPh sb="0" eb="2">
      <t>アイヅ</t>
    </rPh>
    <rPh sb="2" eb="5">
      <t>ミサトマチ</t>
    </rPh>
    <phoneticPr fontId="2"/>
  </si>
  <si>
    <t>田 村 市</t>
    <rPh sb="0" eb="1">
      <t>タ</t>
    </rPh>
    <rPh sb="2" eb="3">
      <t>ムラ</t>
    </rPh>
    <phoneticPr fontId="2"/>
  </si>
  <si>
    <t>岩</t>
    <rPh sb="0" eb="1">
      <t>イワ</t>
    </rPh>
    <phoneticPr fontId="2"/>
  </si>
  <si>
    <t>鏡 石 町</t>
  </si>
  <si>
    <t>西白河</t>
    <rPh sb="0" eb="3">
      <t>ニシシラカワ</t>
    </rPh>
    <phoneticPr fontId="2"/>
  </si>
  <si>
    <t>西郷村</t>
    <rPh sb="0" eb="3">
      <t>ニシゴウムラ</t>
    </rPh>
    <phoneticPr fontId="2"/>
  </si>
  <si>
    <t>瀬</t>
    <rPh sb="0" eb="1">
      <t>セ</t>
    </rPh>
    <phoneticPr fontId="2"/>
  </si>
  <si>
    <t>天 栄 村</t>
    <rPh sb="0" eb="1">
      <t>テン</t>
    </rPh>
    <rPh sb="2" eb="3">
      <t>エイ</t>
    </rPh>
    <rPh sb="4" eb="5">
      <t>ムラ</t>
    </rPh>
    <phoneticPr fontId="2"/>
  </si>
  <si>
    <t>第４区計</t>
    <phoneticPr fontId="2"/>
  </si>
  <si>
    <t>西</t>
    <rPh sb="0" eb="1">
      <t>ニシ</t>
    </rPh>
    <phoneticPr fontId="2"/>
  </si>
  <si>
    <t>泉 崎 村</t>
  </si>
  <si>
    <t>いわき市</t>
    <rPh sb="3" eb="4">
      <t>シ</t>
    </rPh>
    <phoneticPr fontId="2"/>
  </si>
  <si>
    <t>白 河 市</t>
    <phoneticPr fontId="2"/>
  </si>
  <si>
    <t>中 島 村</t>
  </si>
  <si>
    <t>広 野 町</t>
  </si>
  <si>
    <t>河</t>
    <rPh sb="0" eb="1">
      <t>カワ</t>
    </rPh>
    <phoneticPr fontId="2"/>
  </si>
  <si>
    <t>矢 吹 町</t>
  </si>
  <si>
    <t>楢 葉 町</t>
  </si>
  <si>
    <t>双</t>
  </si>
  <si>
    <t>富 岡 町</t>
  </si>
  <si>
    <t>東</t>
    <rPh sb="0" eb="1">
      <t>ヒガシ</t>
    </rPh>
    <phoneticPr fontId="2"/>
  </si>
  <si>
    <t>棚 倉 町</t>
  </si>
  <si>
    <t>五</t>
  </si>
  <si>
    <t>川 内 村</t>
  </si>
  <si>
    <t>白</t>
    <rPh sb="0" eb="1">
      <t>シロ</t>
    </rPh>
    <phoneticPr fontId="2"/>
  </si>
  <si>
    <t>矢 祭 町</t>
  </si>
  <si>
    <t>大 熊 町</t>
  </si>
  <si>
    <t>三</t>
    <rPh sb="0" eb="1">
      <t>サン</t>
    </rPh>
    <phoneticPr fontId="2"/>
  </si>
  <si>
    <t>川</t>
    <rPh sb="0" eb="1">
      <t>カワ</t>
    </rPh>
    <phoneticPr fontId="2"/>
  </si>
  <si>
    <t>塙    町</t>
  </si>
  <si>
    <t>区</t>
  </si>
  <si>
    <t>葉</t>
  </si>
  <si>
    <t>双 葉 町</t>
  </si>
  <si>
    <t>鮫 川 村</t>
  </si>
  <si>
    <t>浪 江 町</t>
  </si>
  <si>
    <t>葛 尾 村</t>
    <rPh sb="0" eb="1">
      <t>クズ</t>
    </rPh>
    <phoneticPr fontId="2"/>
  </si>
  <si>
    <t>石 川 町</t>
  </si>
  <si>
    <t>石</t>
  </si>
  <si>
    <t>玉 川 村</t>
  </si>
  <si>
    <t>第５区計</t>
    <phoneticPr fontId="2"/>
  </si>
  <si>
    <t>平 田 村</t>
  </si>
  <si>
    <t>川</t>
  </si>
  <si>
    <t>浅 川 町</t>
  </si>
  <si>
    <t>県  計  A</t>
  </si>
  <si>
    <t>古 殿 町</t>
  </si>
  <si>
    <t>前回登録B</t>
  </si>
  <si>
    <t xml:space="preserve"> </t>
  </si>
  <si>
    <t>田</t>
    <rPh sb="0" eb="1">
      <t>タ</t>
    </rPh>
    <phoneticPr fontId="2"/>
  </si>
  <si>
    <t>三 春 町</t>
  </si>
  <si>
    <t>村</t>
    <rPh sb="0" eb="1">
      <t>ムラ</t>
    </rPh>
    <phoneticPr fontId="2"/>
  </si>
  <si>
    <t>小 野 町</t>
  </si>
  <si>
    <t>A - B</t>
    <phoneticPr fontId="2"/>
  </si>
  <si>
    <t>第３区計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</si>
</sst>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現在&quot;;@"/>
    <numFmt numFmtId="177" formatCode="#,##0_ "/>
    <numFmt numFmtId="178" formatCode="[$-411]ge\.m\.d&quot;現在&quot;"/>
  </numFmts>
  <fonts count="13">
    <font>
      <sz val="12"/>
      <name val="ＭＳ 明朝"/>
      <family val="1"/>
      <charset val="128"/>
    </font>
    <font>
      <sz val="20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8"/>
      <color indexed="8"/>
      <name val="ＭＳ 明朝"/>
      <family val="1"/>
      <charset val="128"/>
    </font>
    <font>
      <b/>
      <i/>
      <sz val="12"/>
      <color indexed="8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u/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CCFFFF"/>
        <bgColor indexed="9"/>
      </patternFill>
    </fill>
    <fill>
      <patternFill patternType="solid">
        <fgColor rgb="FFCCFFFF"/>
        <bgColor indexed="64"/>
      </patternFill>
    </fill>
    <fill>
      <patternFill patternType="solid">
        <fgColor indexed="43"/>
        <bgColor indexed="43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theme="1"/>
      </bottom>
      <diagonal/>
    </border>
    <border>
      <left style="medium">
        <color theme="1"/>
      </left>
      <right style="thin">
        <color indexed="8"/>
      </right>
      <top/>
      <bottom style="thin">
        <color theme="1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theme="1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</borders>
  <cellStyleXfs count="3">
    <xf numFmtId="0" fontId="0" fillId="0" borderId="0"/>
    <xf numFmtId="38" fontId="12" fillId="0" borderId="0" applyFont="0" applyFill="0" applyBorder="0" applyAlignment="0" applyProtection="0"/>
    <xf numFmtId="0" fontId="12" fillId="0" borderId="0"/>
  </cellStyleXfs>
  <cellXfs count="148">
    <xf numFmtId="0" fontId="0" fillId="0" borderId="0" xfId="0"/>
    <xf numFmtId="0" fontId="4" fillId="0" borderId="0" xfId="0" applyFont="1" applyProtection="1"/>
    <xf numFmtId="0" fontId="5" fillId="0" borderId="0" xfId="0" applyFont="1" applyProtection="1"/>
    <xf numFmtId="0" fontId="4" fillId="2" borderId="5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7" xfId="0" applyFont="1" applyFill="1" applyBorder="1" applyProtection="1"/>
    <xf numFmtId="0" fontId="4" fillId="0" borderId="5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177" fontId="4" fillId="2" borderId="10" xfId="0" applyNumberFormat="1" applyFont="1" applyFill="1" applyBorder="1" applyAlignment="1" applyProtection="1">
      <alignment vertical="center"/>
    </xf>
    <xf numFmtId="177" fontId="4" fillId="2" borderId="9" xfId="0" applyNumberFormat="1" applyFont="1" applyFill="1" applyBorder="1" applyAlignment="1" applyProtection="1">
      <alignment vertical="center"/>
    </xf>
    <xf numFmtId="177" fontId="4" fillId="2" borderId="6" xfId="0" applyNumberFormat="1" applyFont="1" applyFill="1" applyBorder="1" applyAlignment="1" applyProtection="1">
      <alignment vertical="center"/>
    </xf>
    <xf numFmtId="0" fontId="4" fillId="0" borderId="11" xfId="0" applyFont="1" applyBorder="1" applyProtection="1"/>
    <xf numFmtId="177" fontId="4" fillId="0" borderId="5" xfId="0" applyNumberFormat="1" applyFont="1" applyBorder="1" applyAlignment="1" applyProtection="1">
      <alignment vertical="center"/>
    </xf>
    <xf numFmtId="177" fontId="4" fillId="0" borderId="12" xfId="0" applyNumberFormat="1" applyFont="1" applyBorder="1" applyAlignment="1" applyProtection="1">
      <alignment vertical="center"/>
    </xf>
    <xf numFmtId="177" fontId="4" fillId="2" borderId="15" xfId="0" applyNumberFormat="1" applyFont="1" applyFill="1" applyBorder="1" applyAlignment="1" applyProtection="1">
      <alignment vertical="center"/>
    </xf>
    <xf numFmtId="177" fontId="4" fillId="2" borderId="14" xfId="0" applyNumberFormat="1" applyFont="1" applyFill="1" applyBorder="1" applyAlignment="1" applyProtection="1">
      <alignment vertical="center"/>
    </xf>
    <xf numFmtId="177" fontId="4" fillId="2" borderId="16" xfId="0" applyNumberFormat="1" applyFont="1" applyFill="1" applyBorder="1" applyAlignment="1" applyProtection="1">
      <alignment vertical="center"/>
    </xf>
    <xf numFmtId="0" fontId="4" fillId="0" borderId="7" xfId="0" applyFont="1" applyBorder="1" applyProtection="1"/>
    <xf numFmtId="177" fontId="4" fillId="0" borderId="17" xfId="0" applyNumberFormat="1" applyFont="1" applyBorder="1" applyAlignment="1" applyProtection="1">
      <alignment vertical="center"/>
    </xf>
    <xf numFmtId="0" fontId="0" fillId="0" borderId="0" xfId="0" applyBorder="1"/>
    <xf numFmtId="0" fontId="4" fillId="0" borderId="18" xfId="0" applyFont="1" applyBorder="1" applyProtection="1"/>
    <xf numFmtId="0" fontId="4" fillId="0" borderId="19" xfId="0" applyFont="1" applyBorder="1" applyAlignment="1" applyProtection="1">
      <alignment horizontal="distributed" vertical="center" justifyLastLine="1"/>
    </xf>
    <xf numFmtId="177" fontId="4" fillId="0" borderId="19" xfId="0" applyNumberFormat="1" applyFont="1" applyBorder="1" applyAlignment="1" applyProtection="1">
      <alignment vertical="center"/>
    </xf>
    <xf numFmtId="177" fontId="4" fillId="0" borderId="20" xfId="0" applyNumberFormat="1" applyFont="1" applyBorder="1" applyAlignment="1" applyProtection="1">
      <alignment vertical="center"/>
    </xf>
    <xf numFmtId="0" fontId="0" fillId="0" borderId="21" xfId="0" applyBorder="1"/>
    <xf numFmtId="0" fontId="4" fillId="2" borderId="18" xfId="0" applyFont="1" applyFill="1" applyBorder="1" applyAlignment="1" applyProtection="1"/>
    <xf numFmtId="0" fontId="4" fillId="2" borderId="22" xfId="0" applyFont="1" applyFill="1" applyBorder="1" applyAlignment="1" applyProtection="1">
      <alignment horizontal="distributed" vertical="center" justifyLastLine="1"/>
    </xf>
    <xf numFmtId="177" fontId="4" fillId="2" borderId="22" xfId="0" applyNumberFormat="1" applyFont="1" applyFill="1" applyBorder="1" applyAlignment="1" applyProtection="1">
      <alignment vertical="center"/>
    </xf>
    <xf numFmtId="177" fontId="4" fillId="2" borderId="23" xfId="0" applyNumberFormat="1" applyFont="1" applyFill="1" applyBorder="1" applyAlignment="1" applyProtection="1">
      <alignment vertical="center"/>
    </xf>
    <xf numFmtId="177" fontId="4" fillId="2" borderId="24" xfId="0" applyNumberFormat="1" applyFont="1" applyFill="1" applyBorder="1" applyAlignment="1" applyProtection="1">
      <alignment vertical="center"/>
    </xf>
    <xf numFmtId="0" fontId="4" fillId="2" borderId="18" xfId="0" applyFont="1" applyFill="1" applyBorder="1" applyProtection="1"/>
    <xf numFmtId="0" fontId="4" fillId="2" borderId="25" xfId="0" applyFont="1" applyFill="1" applyBorder="1" applyAlignment="1" applyProtection="1">
      <alignment horizontal="distributed" vertical="center" justifyLastLine="1"/>
    </xf>
    <xf numFmtId="177" fontId="4" fillId="2" borderId="26" xfId="0" applyNumberFormat="1" applyFont="1" applyFill="1" applyBorder="1" applyAlignment="1" applyProtection="1">
      <alignment vertical="center"/>
    </xf>
    <xf numFmtId="177" fontId="4" fillId="2" borderId="27" xfId="0" applyNumberFormat="1" applyFont="1" applyFill="1" applyBorder="1" applyAlignment="1" applyProtection="1">
      <alignment vertical="center"/>
    </xf>
    <xf numFmtId="177" fontId="4" fillId="2" borderId="20" xfId="0" applyNumberFormat="1" applyFont="1" applyFill="1" applyBorder="1" applyAlignment="1" applyProtection="1">
      <alignment vertical="center"/>
    </xf>
    <xf numFmtId="177" fontId="4" fillId="0" borderId="18" xfId="0" applyNumberFormat="1" applyFont="1" applyBorder="1" applyAlignment="1" applyProtection="1">
      <alignment vertical="center"/>
    </xf>
    <xf numFmtId="177" fontId="4" fillId="0" borderId="28" xfId="0" applyNumberFormat="1" applyFont="1" applyBorder="1" applyAlignment="1" applyProtection="1">
      <alignment vertical="center"/>
    </xf>
    <xf numFmtId="0" fontId="0" fillId="0" borderId="29" xfId="0" applyBorder="1" applyAlignment="1">
      <alignment vertical="top"/>
    </xf>
    <xf numFmtId="177" fontId="4" fillId="4" borderId="13" xfId="0" applyNumberFormat="1" applyFont="1" applyFill="1" applyBorder="1" applyAlignment="1" applyProtection="1">
      <alignment vertical="center"/>
    </xf>
    <xf numFmtId="177" fontId="4" fillId="4" borderId="16" xfId="0" applyNumberFormat="1" applyFont="1" applyFill="1" applyBorder="1" applyAlignment="1" applyProtection="1">
      <alignment vertical="center"/>
    </xf>
    <xf numFmtId="177" fontId="4" fillId="3" borderId="13" xfId="0" applyNumberFormat="1" applyFont="1" applyFill="1" applyBorder="1" applyAlignment="1" applyProtection="1">
      <alignment vertical="center"/>
    </xf>
    <xf numFmtId="177" fontId="4" fillId="3" borderId="16" xfId="0" applyNumberFormat="1" applyFont="1" applyFill="1" applyBorder="1" applyAlignment="1" applyProtection="1">
      <alignment vertical="center"/>
    </xf>
    <xf numFmtId="0" fontId="4" fillId="2" borderId="19" xfId="0" applyFont="1" applyFill="1" applyBorder="1" applyAlignment="1" applyProtection="1">
      <alignment horizontal="distributed" vertical="center" justifyLastLine="1"/>
    </xf>
    <xf numFmtId="177" fontId="4" fillId="2" borderId="19" xfId="0" applyNumberFormat="1" applyFont="1" applyFill="1" applyBorder="1" applyAlignment="1" applyProtection="1">
      <alignment vertical="center"/>
    </xf>
    <xf numFmtId="0" fontId="4" fillId="0" borderId="18" xfId="0" applyFont="1" applyBorder="1" applyAlignment="1" applyProtection="1">
      <alignment vertical="top"/>
    </xf>
    <xf numFmtId="0" fontId="4" fillId="2" borderId="18" xfId="0" applyFont="1" applyFill="1" applyBorder="1" applyAlignment="1" applyProtection="1">
      <alignment vertical="top"/>
    </xf>
    <xf numFmtId="0" fontId="4" fillId="2" borderId="17" xfId="0" applyFont="1" applyFill="1" applyBorder="1" applyAlignment="1" applyProtection="1">
      <alignment horizontal="distributed" vertical="center" justifyLastLine="1"/>
    </xf>
    <xf numFmtId="177" fontId="4" fillId="2" borderId="17" xfId="0" applyNumberFormat="1" applyFont="1" applyFill="1" applyBorder="1" applyAlignment="1" applyProtection="1">
      <alignment vertical="center"/>
    </xf>
    <xf numFmtId="177" fontId="4" fillId="2" borderId="12" xfId="0" applyNumberFormat="1" applyFont="1" applyFill="1" applyBorder="1" applyAlignment="1" applyProtection="1">
      <alignment vertical="center"/>
    </xf>
    <xf numFmtId="177" fontId="4" fillId="3" borderId="30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horizontal="distributed" vertical="center" justifyLastLine="1"/>
    </xf>
    <xf numFmtId="177" fontId="4" fillId="5" borderId="34" xfId="0" applyNumberFormat="1" applyFont="1" applyFill="1" applyBorder="1" applyAlignment="1" applyProtection="1">
      <alignment vertical="center"/>
    </xf>
    <xf numFmtId="177" fontId="4" fillId="5" borderId="16" xfId="0" applyNumberFormat="1" applyFont="1" applyFill="1" applyBorder="1" applyAlignment="1" applyProtection="1">
      <alignment vertical="center"/>
    </xf>
    <xf numFmtId="177" fontId="4" fillId="4" borderId="17" xfId="0" applyNumberFormat="1" applyFont="1" applyFill="1" applyBorder="1" applyAlignment="1" applyProtection="1">
      <alignment vertical="center"/>
    </xf>
    <xf numFmtId="177" fontId="4" fillId="4" borderId="12" xfId="0" applyNumberFormat="1" applyFont="1" applyFill="1" applyBorder="1" applyAlignment="1" applyProtection="1">
      <alignment vertical="center"/>
    </xf>
    <xf numFmtId="0" fontId="4" fillId="2" borderId="35" xfId="0" applyFont="1" applyFill="1" applyBorder="1" applyProtection="1"/>
    <xf numFmtId="0" fontId="4" fillId="2" borderId="21" xfId="0" applyFont="1" applyFill="1" applyBorder="1" applyProtection="1"/>
    <xf numFmtId="177" fontId="4" fillId="2" borderId="18" xfId="0" applyNumberFormat="1" applyFont="1" applyFill="1" applyBorder="1" applyAlignment="1" applyProtection="1">
      <alignment vertical="center"/>
    </xf>
    <xf numFmtId="177" fontId="4" fillId="2" borderId="28" xfId="0" applyNumberFormat="1" applyFont="1" applyFill="1" applyBorder="1" applyAlignment="1" applyProtection="1">
      <alignment vertical="center"/>
    </xf>
    <xf numFmtId="0" fontId="4" fillId="0" borderId="18" xfId="0" applyFont="1" applyBorder="1" applyAlignment="1" applyProtection="1">
      <alignment horizontal="distributed" vertical="center" justifyLastLine="1"/>
    </xf>
    <xf numFmtId="0" fontId="7" fillId="2" borderId="18" xfId="0" applyFont="1" applyFill="1" applyBorder="1" applyAlignment="1" applyProtection="1">
      <alignment vertical="center" textRotation="255"/>
    </xf>
    <xf numFmtId="177" fontId="4" fillId="2" borderId="13" xfId="0" applyNumberFormat="1" applyFont="1" applyFill="1" applyBorder="1" applyAlignment="1" applyProtection="1">
      <alignment vertical="center"/>
    </xf>
    <xf numFmtId="0" fontId="0" fillId="0" borderId="36" xfId="0" applyBorder="1"/>
    <xf numFmtId="0" fontId="0" fillId="0" borderId="37" xfId="0" applyBorder="1"/>
    <xf numFmtId="177" fontId="4" fillId="5" borderId="17" xfId="0" applyNumberFormat="1" applyFont="1" applyFill="1" applyBorder="1" applyAlignment="1" applyProtection="1">
      <alignment vertical="center"/>
    </xf>
    <xf numFmtId="0" fontId="4" fillId="0" borderId="29" xfId="0" applyFont="1" applyFill="1" applyBorder="1" applyAlignment="1" applyProtection="1">
      <alignment vertical="top"/>
    </xf>
    <xf numFmtId="0" fontId="4" fillId="0" borderId="29" xfId="0" applyFont="1" applyFill="1" applyBorder="1" applyAlignment="1" applyProtection="1"/>
    <xf numFmtId="0" fontId="4" fillId="0" borderId="38" xfId="0" applyFont="1" applyBorder="1" applyAlignment="1" applyProtection="1">
      <alignment horizontal="distributed" vertical="center" justifyLastLine="1"/>
    </xf>
    <xf numFmtId="177" fontId="4" fillId="0" borderId="38" xfId="0" applyNumberFormat="1" applyFont="1" applyBorder="1" applyAlignment="1" applyProtection="1">
      <alignment vertical="center"/>
    </xf>
    <xf numFmtId="177" fontId="4" fillId="0" borderId="39" xfId="0" applyNumberFormat="1" applyFont="1" applyBorder="1" applyAlignment="1" applyProtection="1">
      <alignment vertical="center"/>
    </xf>
    <xf numFmtId="0" fontId="0" fillId="0" borderId="7" xfId="0" applyBorder="1"/>
    <xf numFmtId="0" fontId="0" fillId="0" borderId="37" xfId="0" applyBorder="1" applyAlignment="1">
      <alignment vertical="center" textRotation="255" shrinkToFit="1"/>
    </xf>
    <xf numFmtId="177" fontId="4" fillId="0" borderId="40" xfId="0" applyNumberFormat="1" applyFont="1" applyBorder="1" applyAlignment="1" applyProtection="1">
      <alignment vertical="center"/>
    </xf>
    <xf numFmtId="0" fontId="0" fillId="0" borderId="41" xfId="0" applyBorder="1"/>
    <xf numFmtId="177" fontId="4" fillId="3" borderId="17" xfId="0" applyNumberFormat="1" applyFont="1" applyFill="1" applyBorder="1" applyAlignment="1" applyProtection="1">
      <alignment vertical="center"/>
    </xf>
    <xf numFmtId="177" fontId="4" fillId="5" borderId="42" xfId="0" applyNumberFormat="1" applyFont="1" applyFill="1" applyBorder="1" applyAlignment="1" applyProtection="1">
      <alignment vertical="center"/>
    </xf>
    <xf numFmtId="177" fontId="4" fillId="5" borderId="43" xfId="0" applyNumberFormat="1" applyFont="1" applyFill="1" applyBorder="1" applyAlignment="1" applyProtection="1">
      <alignment vertical="center"/>
    </xf>
    <xf numFmtId="0" fontId="0" fillId="0" borderId="29" xfId="0" applyBorder="1"/>
    <xf numFmtId="0" fontId="4" fillId="0" borderId="21" xfId="0" applyFont="1" applyBorder="1" applyAlignment="1" applyProtection="1">
      <alignment vertical="center" justifyLastLine="1"/>
    </xf>
    <xf numFmtId="0" fontId="0" fillId="0" borderId="45" xfId="0" applyBorder="1"/>
    <xf numFmtId="0" fontId="4" fillId="2" borderId="37" xfId="0" applyFont="1" applyFill="1" applyBorder="1" applyAlignment="1" applyProtection="1">
      <alignment horizontal="left" wrapText="1"/>
    </xf>
    <xf numFmtId="0" fontId="4" fillId="2" borderId="29" xfId="0" applyFont="1" applyFill="1" applyBorder="1" applyAlignment="1" applyProtection="1">
      <alignment horizontal="left" wrapText="1"/>
    </xf>
    <xf numFmtId="0" fontId="4" fillId="2" borderId="45" xfId="0" applyFont="1" applyFill="1" applyBorder="1" applyAlignment="1" applyProtection="1">
      <alignment horizontal="left" vertical="center" wrapText="1"/>
    </xf>
    <xf numFmtId="0" fontId="4" fillId="0" borderId="17" xfId="0" applyFont="1" applyBorder="1" applyProtection="1"/>
    <xf numFmtId="0" fontId="4" fillId="0" borderId="46" xfId="0" applyFont="1" applyBorder="1" applyProtection="1"/>
    <xf numFmtId="177" fontId="4" fillId="5" borderId="47" xfId="0" applyNumberFormat="1" applyFont="1" applyFill="1" applyBorder="1" applyAlignment="1" applyProtection="1">
      <alignment vertical="center"/>
    </xf>
    <xf numFmtId="177" fontId="4" fillId="5" borderId="48" xfId="0" applyNumberFormat="1" applyFont="1" applyFill="1" applyBorder="1" applyAlignment="1" applyProtection="1">
      <alignment vertical="center"/>
    </xf>
    <xf numFmtId="0" fontId="4" fillId="0" borderId="49" xfId="0" applyFont="1" applyBorder="1" applyProtection="1"/>
    <xf numFmtId="177" fontId="4" fillId="0" borderId="50" xfId="0" applyNumberFormat="1" applyFont="1" applyBorder="1" applyAlignment="1" applyProtection="1">
      <alignment vertical="center"/>
    </xf>
    <xf numFmtId="177" fontId="4" fillId="0" borderId="51" xfId="0" applyNumberFormat="1" applyFont="1" applyBorder="1" applyAlignment="1" applyProtection="1">
      <alignment vertical="center"/>
    </xf>
    <xf numFmtId="0" fontId="4" fillId="0" borderId="7" xfId="0" applyFont="1" applyBorder="1" applyAlignment="1" applyProtection="1">
      <alignment horizontal="centerContinuous"/>
    </xf>
    <xf numFmtId="0" fontId="4" fillId="0" borderId="0" xfId="0" applyFont="1" applyBorder="1" applyAlignment="1" applyProtection="1">
      <alignment horizontal="centerContinuous"/>
    </xf>
    <xf numFmtId="0" fontId="4" fillId="2" borderId="18" xfId="0" applyFont="1" applyFill="1" applyBorder="1" applyAlignment="1" applyProtection="1">
      <alignment horizontal="distributed" vertical="center" justifyLastLine="1"/>
    </xf>
    <xf numFmtId="0" fontId="4" fillId="0" borderId="52" xfId="0" applyFont="1" applyBorder="1" applyProtection="1"/>
    <xf numFmtId="0" fontId="4" fillId="0" borderId="1" xfId="0" applyFont="1" applyBorder="1" applyProtection="1"/>
    <xf numFmtId="0" fontId="4" fillId="0" borderId="1" xfId="0" applyFont="1" applyBorder="1" applyAlignment="1" applyProtection="1">
      <alignment horizontal="centerContinuous"/>
    </xf>
    <xf numFmtId="177" fontId="4" fillId="0" borderId="47" xfId="0" applyNumberFormat="1" applyFont="1" applyBorder="1" applyAlignment="1" applyProtection="1">
      <alignment vertical="center"/>
    </xf>
    <xf numFmtId="177" fontId="4" fillId="0" borderId="48" xfId="0" applyNumberFormat="1" applyFont="1" applyBorder="1" applyAlignment="1" applyProtection="1">
      <alignment vertical="center"/>
    </xf>
    <xf numFmtId="177" fontId="4" fillId="3" borderId="15" xfId="0" applyNumberFormat="1" applyFont="1" applyFill="1" applyBorder="1" applyAlignment="1" applyProtection="1">
      <alignment vertical="center"/>
    </xf>
    <xf numFmtId="177" fontId="4" fillId="3" borderId="53" xfId="0" applyNumberFormat="1" applyFont="1" applyFill="1" applyBorder="1" applyAlignment="1" applyProtection="1">
      <alignment vertical="center"/>
    </xf>
    <xf numFmtId="0" fontId="4" fillId="0" borderId="18" xfId="0" applyFont="1" applyBorder="1" applyAlignment="1" applyProtection="1"/>
    <xf numFmtId="0" fontId="4" fillId="0" borderId="7" xfId="0" applyFont="1" applyBorder="1" applyAlignment="1" applyProtection="1">
      <alignment vertical="center"/>
    </xf>
    <xf numFmtId="0" fontId="4" fillId="0" borderId="56" xfId="0" applyFont="1" applyBorder="1" applyAlignment="1" applyProtection="1">
      <alignment horizontal="distributed" vertical="center" justifyLastLine="1"/>
    </xf>
    <xf numFmtId="177" fontId="4" fillId="0" borderId="56" xfId="0" applyNumberFormat="1" applyFont="1" applyBorder="1" applyAlignment="1" applyProtection="1">
      <alignment vertical="center"/>
    </xf>
    <xf numFmtId="177" fontId="4" fillId="0" borderId="57" xfId="0" applyNumberFormat="1" applyFont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58" xfId="0" applyBorder="1"/>
    <xf numFmtId="0" fontId="4" fillId="0" borderId="49" xfId="0" applyFont="1" applyFill="1" applyBorder="1" applyAlignment="1" applyProtection="1">
      <alignment horizontal="center" vertical="center" justifyLastLine="1"/>
    </xf>
    <xf numFmtId="0" fontId="4" fillId="0" borderId="0" xfId="0" applyFont="1" applyAlignment="1" applyProtection="1">
      <alignment vertical="center"/>
    </xf>
    <xf numFmtId="0" fontId="0" fillId="0" borderId="0" xfId="0" applyFill="1"/>
    <xf numFmtId="0" fontId="0" fillId="0" borderId="0" xfId="0" applyFill="1" applyBorder="1"/>
    <xf numFmtId="0" fontId="10" fillId="0" borderId="0" xfId="0" applyFont="1" applyFill="1" applyBorder="1"/>
    <xf numFmtId="0" fontId="4" fillId="0" borderId="0" xfId="0" applyFont="1" applyFill="1" applyProtection="1"/>
    <xf numFmtId="0" fontId="11" fillId="0" borderId="0" xfId="0" applyFont="1" applyFill="1" applyProtection="1"/>
    <xf numFmtId="0" fontId="4" fillId="3" borderId="13" xfId="0" applyFont="1" applyFill="1" applyBorder="1" applyAlignment="1" applyProtection="1">
      <alignment horizontal="center" vertical="center"/>
    </xf>
    <xf numFmtId="0" fontId="4" fillId="3" borderId="14" xfId="0" applyFont="1" applyFill="1" applyBorder="1" applyAlignment="1" applyProtection="1">
      <alignment horizontal="center" vertical="center"/>
    </xf>
    <xf numFmtId="0" fontId="4" fillId="5" borderId="31" xfId="0" applyFont="1" applyFill="1" applyBorder="1" applyAlignment="1" applyProtection="1">
      <alignment horizontal="center" vertical="center" justifyLastLine="1"/>
    </xf>
    <xf numFmtId="0" fontId="4" fillId="5" borderId="32" xfId="0" applyFont="1" applyFill="1" applyBorder="1" applyAlignment="1" applyProtection="1">
      <alignment horizontal="center" vertical="center" justifyLastLine="1"/>
    </xf>
    <xf numFmtId="0" fontId="4" fillId="5" borderId="33" xfId="0" applyFont="1" applyFill="1" applyBorder="1" applyAlignment="1" applyProtection="1">
      <alignment horizontal="center" vertical="center" justifyLastLine="1"/>
    </xf>
    <xf numFmtId="0" fontId="4" fillId="0" borderId="11" xfId="0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horizontal="center" vertical="center"/>
    </xf>
    <xf numFmtId="0" fontId="4" fillId="0" borderId="54" xfId="0" applyFont="1" applyBorder="1" applyAlignment="1" applyProtection="1">
      <alignment horizontal="center" vertical="center"/>
    </xf>
    <xf numFmtId="178" fontId="8" fillId="0" borderId="52" xfId="0" applyNumberFormat="1" applyFont="1" applyBorder="1" applyAlignment="1" applyProtection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178" fontId="9" fillId="0" borderId="55" xfId="0" applyNumberFormat="1" applyFont="1" applyBorder="1" applyAlignment="1">
      <alignment horizontal="center" vertical="center"/>
    </xf>
    <xf numFmtId="0" fontId="4" fillId="0" borderId="52" xfId="0" applyFon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4" fillId="3" borderId="30" xfId="0" applyFont="1" applyFill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 justifyLastLine="1"/>
    </xf>
    <xf numFmtId="0" fontId="4" fillId="0" borderId="44" xfId="0" applyFont="1" applyBorder="1" applyAlignment="1" applyProtection="1">
      <alignment horizontal="center" vertical="center" justifyLastLine="1"/>
    </xf>
    <xf numFmtId="0" fontId="4" fillId="2" borderId="5" xfId="0" applyFont="1" applyFill="1" applyBorder="1" applyAlignment="1" applyProtection="1">
      <alignment horizontal="center" vertical="center" justifyLastLine="1"/>
    </xf>
    <xf numFmtId="0" fontId="4" fillId="2" borderId="9" xfId="0" applyFont="1" applyFill="1" applyBorder="1" applyAlignment="1" applyProtection="1">
      <alignment horizontal="center" vertical="center" justifyLastLine="1"/>
    </xf>
    <xf numFmtId="0" fontId="4" fillId="2" borderId="13" xfId="0" applyFont="1" applyFill="1" applyBorder="1" applyAlignment="1" applyProtection="1">
      <alignment horizontal="center" vertical="center" justifyLastLine="1"/>
    </xf>
    <xf numFmtId="0" fontId="4" fillId="2" borderId="14" xfId="0" applyFont="1" applyFill="1" applyBorder="1" applyAlignment="1" applyProtection="1">
      <alignment horizontal="center" vertical="center" justifyLastLine="1"/>
    </xf>
    <xf numFmtId="0" fontId="4" fillId="0" borderId="13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0" fillId="0" borderId="9" xfId="0" applyBorder="1" applyAlignment="1">
      <alignment horizontal="center" vertical="center" justifyLastLine="1"/>
    </xf>
    <xf numFmtId="0" fontId="4" fillId="0" borderId="5" xfId="0" applyFont="1" applyBorder="1" applyAlignment="1" applyProtection="1">
      <alignment horizontal="center" vertical="center" justifyLastLine="1"/>
    </xf>
    <xf numFmtId="0" fontId="4" fillId="0" borderId="9" xfId="0" applyFont="1" applyBorder="1" applyAlignment="1" applyProtection="1">
      <alignment horizontal="center" vertical="center" justifyLastLine="1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320;29.10.10&#29992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選挙区"/>
      <sheetName val="選挙時"/>
      <sheetName val="貼付"/>
      <sheetName val="前回貼付"/>
      <sheetName val="検算"/>
      <sheetName val="総務省報告"/>
    </sheetNames>
    <sheetDataSet>
      <sheetData sheetId="0"/>
      <sheetData sheetId="1">
        <row r="4">
          <cell r="C4">
            <v>75</v>
          </cell>
          <cell r="D4">
            <v>106</v>
          </cell>
          <cell r="I4">
            <v>4</v>
          </cell>
          <cell r="J4">
            <v>4</v>
          </cell>
        </row>
        <row r="5">
          <cell r="C5">
            <v>23</v>
          </cell>
          <cell r="D5">
            <v>37</v>
          </cell>
          <cell r="I5">
            <v>2</v>
          </cell>
          <cell r="J5">
            <v>2</v>
          </cell>
        </row>
        <row r="6">
          <cell r="C6">
            <v>62</v>
          </cell>
          <cell r="D6">
            <v>88</v>
          </cell>
          <cell r="I6">
            <v>0</v>
          </cell>
          <cell r="J6">
            <v>1</v>
          </cell>
        </row>
        <row r="7">
          <cell r="C7">
            <v>64</v>
          </cell>
          <cell r="D7">
            <v>73</v>
          </cell>
          <cell r="I7">
            <v>4</v>
          </cell>
          <cell r="J7">
            <v>7</v>
          </cell>
        </row>
        <row r="8">
          <cell r="C8">
            <v>25</v>
          </cell>
          <cell r="D8">
            <v>24</v>
          </cell>
        </row>
        <row r="9">
          <cell r="C9">
            <v>12</v>
          </cell>
          <cell r="D9">
            <v>13</v>
          </cell>
          <cell r="I9">
            <v>10</v>
          </cell>
          <cell r="J9">
            <v>5</v>
          </cell>
        </row>
        <row r="10">
          <cell r="C10">
            <v>16</v>
          </cell>
          <cell r="D10">
            <v>19</v>
          </cell>
          <cell r="I10">
            <v>2</v>
          </cell>
          <cell r="J10">
            <v>2</v>
          </cell>
        </row>
        <row r="11">
          <cell r="C11">
            <v>6</v>
          </cell>
          <cell r="D11">
            <v>6</v>
          </cell>
          <cell r="I11">
            <v>0</v>
          </cell>
          <cell r="J11">
            <v>0</v>
          </cell>
        </row>
        <row r="12">
          <cell r="C12">
            <v>33</v>
          </cell>
          <cell r="D12">
            <v>45</v>
          </cell>
          <cell r="I12">
            <v>0</v>
          </cell>
          <cell r="J12">
            <v>2</v>
          </cell>
        </row>
        <row r="13">
          <cell r="C13">
            <v>17</v>
          </cell>
          <cell r="D13">
            <v>20</v>
          </cell>
        </row>
        <row r="14">
          <cell r="C14">
            <v>30</v>
          </cell>
          <cell r="D14">
            <v>40</v>
          </cell>
          <cell r="I14">
            <v>3</v>
          </cell>
          <cell r="J14">
            <v>4</v>
          </cell>
        </row>
        <row r="15">
          <cell r="C15">
            <v>38</v>
          </cell>
          <cell r="D15">
            <v>40</v>
          </cell>
          <cell r="I15">
            <v>3</v>
          </cell>
          <cell r="J15">
            <v>5</v>
          </cell>
        </row>
        <row r="16">
          <cell r="I16">
            <v>3</v>
          </cell>
          <cell r="J16">
            <v>4</v>
          </cell>
        </row>
        <row r="17">
          <cell r="I17">
            <v>1</v>
          </cell>
          <cell r="J17">
            <v>0</v>
          </cell>
        </row>
        <row r="18">
          <cell r="C18">
            <v>13</v>
          </cell>
          <cell r="D18">
            <v>11</v>
          </cell>
        </row>
        <row r="19">
          <cell r="C19">
            <v>11</v>
          </cell>
          <cell r="D19">
            <v>10</v>
          </cell>
          <cell r="I19">
            <v>1</v>
          </cell>
          <cell r="J19">
            <v>2</v>
          </cell>
        </row>
        <row r="20">
          <cell r="C20">
            <v>7</v>
          </cell>
          <cell r="D20">
            <v>7</v>
          </cell>
          <cell r="I20">
            <v>0</v>
          </cell>
          <cell r="J20">
            <v>0</v>
          </cell>
        </row>
        <row r="21">
          <cell r="I21">
            <v>1</v>
          </cell>
          <cell r="J21">
            <v>3</v>
          </cell>
        </row>
        <row r="22">
          <cell r="I22">
            <v>2</v>
          </cell>
          <cell r="J22">
            <v>4</v>
          </cell>
        </row>
        <row r="23">
          <cell r="I23">
            <v>0</v>
          </cell>
          <cell r="J23">
            <v>4</v>
          </cell>
          <cell r="K23">
            <v>4</v>
          </cell>
        </row>
        <row r="24">
          <cell r="C24">
            <v>1</v>
          </cell>
          <cell r="D24">
            <v>7</v>
          </cell>
        </row>
        <row r="25">
          <cell r="C25">
            <v>2</v>
          </cell>
          <cell r="D25">
            <v>2</v>
          </cell>
          <cell r="I25">
            <v>3</v>
          </cell>
          <cell r="J25">
            <v>5</v>
          </cell>
        </row>
        <row r="26">
          <cell r="I26">
            <v>4</v>
          </cell>
          <cell r="J26">
            <v>3</v>
          </cell>
        </row>
        <row r="27">
          <cell r="C27">
            <v>2</v>
          </cell>
          <cell r="D27">
            <v>4</v>
          </cell>
        </row>
        <row r="28">
          <cell r="C28">
            <v>0</v>
          </cell>
          <cell r="D28">
            <v>1</v>
          </cell>
          <cell r="I28">
            <v>2</v>
          </cell>
          <cell r="J28">
            <v>0</v>
          </cell>
        </row>
        <row r="29">
          <cell r="C29">
            <v>0</v>
          </cell>
          <cell r="D29">
            <v>1</v>
          </cell>
          <cell r="I29">
            <v>0</v>
          </cell>
          <cell r="J29">
            <v>2</v>
          </cell>
        </row>
        <row r="30">
          <cell r="C30">
            <v>4</v>
          </cell>
          <cell r="D30">
            <v>7</v>
          </cell>
          <cell r="I30">
            <v>8</v>
          </cell>
          <cell r="J30">
            <v>8</v>
          </cell>
        </row>
        <row r="31">
          <cell r="I31">
            <v>1</v>
          </cell>
          <cell r="J31">
            <v>0</v>
          </cell>
        </row>
        <row r="32">
          <cell r="C32">
            <v>0</v>
          </cell>
          <cell r="D32">
            <v>1</v>
          </cell>
          <cell r="I32">
            <v>4</v>
          </cell>
          <cell r="J32">
            <v>4</v>
          </cell>
        </row>
        <row r="33">
          <cell r="C33">
            <v>7</v>
          </cell>
          <cell r="D33">
            <v>8</v>
          </cell>
          <cell r="I33">
            <v>5</v>
          </cell>
          <cell r="J33">
            <v>3</v>
          </cell>
        </row>
        <row r="34">
          <cell r="C34">
            <v>0</v>
          </cell>
          <cell r="D34">
            <v>0</v>
          </cell>
          <cell r="I34">
            <v>18</v>
          </cell>
          <cell r="J34">
            <v>27</v>
          </cell>
        </row>
        <row r="35">
          <cell r="C35">
            <v>2</v>
          </cell>
          <cell r="D35">
            <v>5</v>
          </cell>
          <cell r="I35">
            <v>1</v>
          </cell>
          <cell r="J35">
            <v>0</v>
          </cell>
        </row>
        <row r="37">
          <cell r="C37">
            <v>4</v>
          </cell>
          <cell r="D37">
            <v>9</v>
          </cell>
          <cell r="I37">
            <v>2</v>
          </cell>
          <cell r="J37">
            <v>1</v>
          </cell>
        </row>
        <row r="38">
          <cell r="C38">
            <v>1</v>
          </cell>
          <cell r="D38">
            <v>3</v>
          </cell>
          <cell r="I38">
            <v>0</v>
          </cell>
          <cell r="J38">
            <v>2</v>
          </cell>
        </row>
        <row r="39">
          <cell r="C39">
            <v>1</v>
          </cell>
          <cell r="D39">
            <v>0</v>
          </cell>
        </row>
        <row r="40">
          <cell r="G40" t="str">
            <v>町  村  計</v>
          </cell>
        </row>
        <row r="45">
          <cell r="G45">
            <v>42979</v>
          </cell>
          <cell r="I45">
            <v>566</v>
          </cell>
          <cell r="J45">
            <v>712</v>
          </cell>
        </row>
      </sheetData>
      <sheetData sheetId="2">
        <row r="16">
          <cell r="D16">
            <v>12</v>
          </cell>
        </row>
        <row r="17">
          <cell r="D17">
            <v>12</v>
          </cell>
        </row>
        <row r="28">
          <cell r="D28">
            <v>7</v>
          </cell>
        </row>
        <row r="29">
          <cell r="D29">
            <v>8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Q62"/>
  <sheetViews>
    <sheetView tabSelected="1" defaultGridColor="0" topLeftCell="A43" colorId="22" zoomScaleNormal="100" zoomScaleSheetLayoutView="100" workbookViewId="0">
      <selection activeCell="J46" sqref="J46:M49"/>
    </sheetView>
  </sheetViews>
  <sheetFormatPr defaultColWidth="10.625" defaultRowHeight="14.25"/>
  <cols>
    <col min="1" max="2" width="2.5" customWidth="1"/>
    <col min="3" max="3" width="11.25" customWidth="1"/>
    <col min="4" max="6" width="11.875" customWidth="1"/>
    <col min="7" max="7" width="4.625" customWidth="1"/>
    <col min="8" max="9" width="2.5" customWidth="1"/>
    <col min="10" max="10" width="11.25" customWidth="1"/>
    <col min="11" max="13" width="11.875" customWidth="1"/>
  </cols>
  <sheetData>
    <row r="1" spans="1:15" ht="24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"/>
    </row>
    <row r="2" spans="1:15" ht="20.25" customHeight="1" thickBot="1">
      <c r="A2" s="2"/>
      <c r="B2" s="2"/>
      <c r="C2" s="139"/>
      <c r="D2" s="139"/>
      <c r="E2" s="1"/>
      <c r="F2" s="1"/>
      <c r="G2" s="1"/>
      <c r="H2" s="1"/>
      <c r="I2" s="1"/>
      <c r="J2" s="1"/>
      <c r="K2" s="1"/>
      <c r="L2" s="140" t="s">
        <v>1</v>
      </c>
      <c r="M2" s="140">
        <f>[1]選挙時!K23</f>
        <v>4</v>
      </c>
      <c r="N2" s="1"/>
    </row>
    <row r="3" spans="1:15" ht="20.25" customHeight="1" thickBot="1">
      <c r="A3" s="141" t="s">
        <v>2</v>
      </c>
      <c r="B3" s="142"/>
      <c r="C3" s="143"/>
      <c r="D3" s="3" t="s">
        <v>3</v>
      </c>
      <c r="E3" s="3" t="s">
        <v>4</v>
      </c>
      <c r="F3" s="4" t="s">
        <v>5</v>
      </c>
      <c r="G3" s="5"/>
      <c r="H3" s="144" t="s">
        <v>2</v>
      </c>
      <c r="I3" s="142"/>
      <c r="J3" s="143"/>
      <c r="K3" s="6" t="s">
        <v>3</v>
      </c>
      <c r="L3" s="6" t="s">
        <v>4</v>
      </c>
      <c r="M3" s="7" t="s">
        <v>5</v>
      </c>
      <c r="N3" s="1"/>
    </row>
    <row r="4" spans="1:15" ht="20.25" customHeight="1">
      <c r="A4" s="5"/>
      <c r="B4" s="131" t="s">
        <v>6</v>
      </c>
      <c r="C4" s="145"/>
      <c r="D4" s="8">
        <f>[1]選挙時!C4</f>
        <v>75</v>
      </c>
      <c r="E4" s="9">
        <f>[1]選挙時!D4</f>
        <v>106</v>
      </c>
      <c r="F4" s="10">
        <f t="shared" ref="F4:F10" si="0">SUM(D4:E4)</f>
        <v>181</v>
      </c>
      <c r="G4" s="5"/>
      <c r="H4" s="11"/>
      <c r="I4" s="146" t="s">
        <v>7</v>
      </c>
      <c r="J4" s="147"/>
      <c r="K4" s="12">
        <f>[1]選挙時!C5</f>
        <v>23</v>
      </c>
      <c r="L4" s="12">
        <f>[1]選挙時!D5</f>
        <v>37</v>
      </c>
      <c r="M4" s="13">
        <f t="shared" ref="M4:M24" si="1">SUM(K4:L4)</f>
        <v>60</v>
      </c>
      <c r="N4" s="1"/>
    </row>
    <row r="5" spans="1:15" ht="20.25" customHeight="1">
      <c r="A5" s="5"/>
      <c r="B5" s="133" t="s">
        <v>8</v>
      </c>
      <c r="C5" s="134"/>
      <c r="D5" s="14">
        <f>[1]選挙時!C11</f>
        <v>6</v>
      </c>
      <c r="E5" s="15">
        <f>[1]選挙時!D11</f>
        <v>6</v>
      </c>
      <c r="F5" s="16">
        <f t="shared" si="0"/>
        <v>12</v>
      </c>
      <c r="G5" s="5"/>
      <c r="H5" s="17"/>
      <c r="I5" s="135" t="s">
        <v>9</v>
      </c>
      <c r="J5" s="136"/>
      <c r="K5" s="18">
        <f>[1]選挙時!C10</f>
        <v>16</v>
      </c>
      <c r="L5" s="18">
        <f>[1]選挙時!D10</f>
        <v>19</v>
      </c>
      <c r="M5" s="13">
        <f t="shared" si="1"/>
        <v>35</v>
      </c>
      <c r="N5" s="1"/>
      <c r="O5" s="19"/>
    </row>
    <row r="6" spans="1:15" ht="20.25" customHeight="1">
      <c r="A6" s="5" t="s">
        <v>10</v>
      </c>
      <c r="B6" s="133" t="s">
        <v>11</v>
      </c>
      <c r="C6" s="134"/>
      <c r="D6" s="14">
        <f>[1]選挙時!C14</f>
        <v>30</v>
      </c>
      <c r="E6" s="15">
        <f>[1]選挙時!D14</f>
        <v>40</v>
      </c>
      <c r="F6" s="16">
        <f t="shared" si="0"/>
        <v>70</v>
      </c>
      <c r="G6" s="5"/>
      <c r="H6" s="17"/>
      <c r="I6" s="20" t="s">
        <v>12</v>
      </c>
      <c r="J6" s="21" t="s">
        <v>13</v>
      </c>
      <c r="K6" s="22">
        <f>[1]選挙時!C27</f>
        <v>2</v>
      </c>
      <c r="L6" s="22">
        <f>[1]選挙時!D27</f>
        <v>4</v>
      </c>
      <c r="M6" s="23">
        <f t="shared" si="1"/>
        <v>6</v>
      </c>
      <c r="N6" s="1"/>
    </row>
    <row r="7" spans="1:15" ht="20.25" customHeight="1">
      <c r="A7" s="24"/>
      <c r="B7" s="133" t="s">
        <v>14</v>
      </c>
      <c r="C7" s="134"/>
      <c r="D7" s="14">
        <f>[1]選挙時!C15</f>
        <v>38</v>
      </c>
      <c r="E7" s="14">
        <f>[1]選挙時!D15</f>
        <v>40</v>
      </c>
      <c r="F7" s="16">
        <f t="shared" si="0"/>
        <v>78</v>
      </c>
      <c r="G7" s="5"/>
      <c r="H7" s="17"/>
      <c r="I7" s="20" t="s">
        <v>15</v>
      </c>
      <c r="J7" s="21" t="s">
        <v>16</v>
      </c>
      <c r="K7" s="22">
        <f>[1]選挙時!C28</f>
        <v>0</v>
      </c>
      <c r="L7" s="22">
        <f>[1]選挙時!D28</f>
        <v>1</v>
      </c>
      <c r="M7" s="23">
        <f t="shared" si="1"/>
        <v>1</v>
      </c>
      <c r="N7" s="1"/>
    </row>
    <row r="8" spans="1:15" ht="20.25" customHeight="1">
      <c r="A8" s="5"/>
      <c r="B8" s="25" t="s">
        <v>17</v>
      </c>
      <c r="C8" s="26" t="s">
        <v>18</v>
      </c>
      <c r="D8" s="27">
        <f>[1]選挙時!C18</f>
        <v>13</v>
      </c>
      <c r="E8" s="28">
        <f>[1]選挙時!D18</f>
        <v>11</v>
      </c>
      <c r="F8" s="29">
        <f t="shared" si="0"/>
        <v>24</v>
      </c>
      <c r="G8" s="1"/>
      <c r="H8" s="17" t="s">
        <v>19</v>
      </c>
      <c r="I8" s="20" t="s">
        <v>20</v>
      </c>
      <c r="J8" s="21" t="s">
        <v>21</v>
      </c>
      <c r="K8" s="22">
        <f>[1]選挙時!C29</f>
        <v>0</v>
      </c>
      <c r="L8" s="22">
        <f>[1]選挙時!D29</f>
        <v>1</v>
      </c>
      <c r="M8" s="23">
        <f t="shared" si="1"/>
        <v>1</v>
      </c>
      <c r="N8" s="1"/>
    </row>
    <row r="9" spans="1:15" ht="20.25" customHeight="1">
      <c r="A9" s="5" t="s">
        <v>22</v>
      </c>
      <c r="B9" s="30"/>
      <c r="C9" s="31" t="s">
        <v>23</v>
      </c>
      <c r="D9" s="32">
        <f>[1]選挙時!C19</f>
        <v>11</v>
      </c>
      <c r="E9" s="33">
        <f>[1]選挙時!D19</f>
        <v>10</v>
      </c>
      <c r="F9" s="34">
        <f t="shared" si="0"/>
        <v>21</v>
      </c>
      <c r="G9" s="1"/>
      <c r="H9" s="17"/>
      <c r="I9" s="20" t="s">
        <v>24</v>
      </c>
      <c r="J9" s="21" t="s">
        <v>25</v>
      </c>
      <c r="K9" s="35">
        <f>[1]選挙時!C30</f>
        <v>4</v>
      </c>
      <c r="L9" s="35">
        <f>[1]選挙時!D30</f>
        <v>7</v>
      </c>
      <c r="M9" s="36">
        <f t="shared" si="1"/>
        <v>11</v>
      </c>
      <c r="N9" s="1"/>
    </row>
    <row r="10" spans="1:15" ht="20.25" customHeight="1">
      <c r="A10" s="5"/>
      <c r="B10" s="37" t="s">
        <v>26</v>
      </c>
      <c r="C10" s="31" t="s">
        <v>27</v>
      </c>
      <c r="D10" s="32">
        <f>[1]選挙時!C20</f>
        <v>7</v>
      </c>
      <c r="E10" s="33">
        <f>[1]選挙時!D20</f>
        <v>7</v>
      </c>
      <c r="F10" s="34">
        <f t="shared" si="0"/>
        <v>14</v>
      </c>
      <c r="G10" s="1"/>
      <c r="H10" s="17"/>
      <c r="I10" s="114" t="s">
        <v>28</v>
      </c>
      <c r="J10" s="115"/>
      <c r="K10" s="38">
        <f>SUM(K6:K9)</f>
        <v>6</v>
      </c>
      <c r="L10" s="38">
        <f>SUM(L6:L9)</f>
        <v>13</v>
      </c>
      <c r="M10" s="39">
        <f t="shared" si="1"/>
        <v>19</v>
      </c>
      <c r="N10" s="1"/>
    </row>
    <row r="11" spans="1:15" ht="20.25" customHeight="1">
      <c r="A11" s="5"/>
      <c r="B11" s="114" t="s">
        <v>28</v>
      </c>
      <c r="C11" s="115"/>
      <c r="D11" s="40">
        <f>SUM(D8:D10)</f>
        <v>31</v>
      </c>
      <c r="E11" s="40">
        <f>SUM(E8:E10)</f>
        <v>28</v>
      </c>
      <c r="F11" s="41">
        <f>SUM(F8:F10)</f>
        <v>59</v>
      </c>
      <c r="G11" s="1"/>
      <c r="H11" s="17"/>
      <c r="I11" s="20"/>
      <c r="J11" s="21" t="s">
        <v>29</v>
      </c>
      <c r="K11" s="22">
        <f>[1]選挙時!C32</f>
        <v>0</v>
      </c>
      <c r="L11" s="22">
        <f>[1]選挙時!D32</f>
        <v>1</v>
      </c>
      <c r="M11" s="23">
        <f t="shared" si="1"/>
        <v>1</v>
      </c>
      <c r="N11" s="1"/>
    </row>
    <row r="12" spans="1:15" ht="20.25" customHeight="1">
      <c r="A12" s="5" t="s">
        <v>30</v>
      </c>
      <c r="B12" s="30" t="s">
        <v>31</v>
      </c>
      <c r="C12" s="42" t="s">
        <v>32</v>
      </c>
      <c r="D12" s="43">
        <f>[1]選挙時!I37</f>
        <v>2</v>
      </c>
      <c r="E12" s="43">
        <f>[1]選挙時!J37</f>
        <v>1</v>
      </c>
      <c r="F12" s="29">
        <f>SUM(D12:E12)</f>
        <v>3</v>
      </c>
      <c r="G12" s="1"/>
      <c r="H12" s="17"/>
      <c r="I12" s="44" t="s">
        <v>33</v>
      </c>
      <c r="J12" s="21" t="s">
        <v>34</v>
      </c>
      <c r="K12" s="22">
        <f>[1]選挙時!C33</f>
        <v>7</v>
      </c>
      <c r="L12" s="22">
        <f>[1]選挙時!D33</f>
        <v>8</v>
      </c>
      <c r="M12" s="23">
        <f t="shared" si="1"/>
        <v>15</v>
      </c>
      <c r="N12" s="1"/>
    </row>
    <row r="13" spans="1:15" ht="20.25" customHeight="1">
      <c r="A13" s="5"/>
      <c r="B13" s="45" t="s">
        <v>35</v>
      </c>
      <c r="C13" s="46" t="s">
        <v>36</v>
      </c>
      <c r="D13" s="47">
        <f>[1]選挙時!I38</f>
        <v>0</v>
      </c>
      <c r="E13" s="47">
        <f>[1]選挙時!J38</f>
        <v>2</v>
      </c>
      <c r="F13" s="48">
        <f>SUM(D13:E13)</f>
        <v>2</v>
      </c>
      <c r="G13" s="1"/>
      <c r="H13" s="17"/>
      <c r="I13" s="20" t="s">
        <v>37</v>
      </c>
      <c r="J13" s="21" t="s">
        <v>38</v>
      </c>
      <c r="K13" s="22">
        <f>[1]選挙時!C34</f>
        <v>0</v>
      </c>
      <c r="L13" s="22">
        <f>[1]選挙時!D34</f>
        <v>0</v>
      </c>
      <c r="M13" s="23">
        <f t="shared" si="1"/>
        <v>0</v>
      </c>
      <c r="N13" s="1"/>
    </row>
    <row r="14" spans="1:15" ht="20.25" customHeight="1">
      <c r="A14" s="5"/>
      <c r="B14" s="114" t="s">
        <v>28</v>
      </c>
      <c r="C14" s="115"/>
      <c r="D14" s="49">
        <f>SUM(D12:D13)</f>
        <v>2</v>
      </c>
      <c r="E14" s="49">
        <f>SUM(E12:E13)</f>
        <v>3</v>
      </c>
      <c r="F14" s="41">
        <f>SUM(F12:F13)</f>
        <v>5</v>
      </c>
      <c r="G14" s="1"/>
      <c r="H14" s="17" t="s">
        <v>39</v>
      </c>
      <c r="I14" s="20"/>
      <c r="J14" s="50" t="s">
        <v>40</v>
      </c>
      <c r="K14" s="18">
        <f>[1]選挙時!C35</f>
        <v>2</v>
      </c>
      <c r="L14" s="18">
        <f>[1]選挙時!D35</f>
        <v>5</v>
      </c>
      <c r="M14" s="13">
        <f t="shared" si="1"/>
        <v>7</v>
      </c>
      <c r="N14" s="1"/>
    </row>
    <row r="15" spans="1:15" ht="20.25" customHeight="1" thickBot="1">
      <c r="A15" s="116" t="s">
        <v>41</v>
      </c>
      <c r="B15" s="117"/>
      <c r="C15" s="118"/>
      <c r="D15" s="51">
        <f>D14+D11+D5+D6+D4+D7</f>
        <v>182</v>
      </c>
      <c r="E15" s="51">
        <f>E14+E11+E5+E6+E4+E7</f>
        <v>223</v>
      </c>
      <c r="F15" s="52">
        <f>SUM(D15:E15)</f>
        <v>405</v>
      </c>
      <c r="G15" s="1"/>
      <c r="H15" s="17"/>
      <c r="I15" s="114" t="s">
        <v>28</v>
      </c>
      <c r="J15" s="115"/>
      <c r="K15" s="53">
        <f>SUM(K11:K14)</f>
        <v>9</v>
      </c>
      <c r="L15" s="53">
        <f>SUM(L11:L14)</f>
        <v>14</v>
      </c>
      <c r="M15" s="54">
        <f t="shared" si="1"/>
        <v>23</v>
      </c>
      <c r="N15" s="1"/>
    </row>
    <row r="16" spans="1:15" ht="20.25" customHeight="1">
      <c r="A16" s="55"/>
      <c r="B16" s="131" t="s">
        <v>42</v>
      </c>
      <c r="C16" s="132"/>
      <c r="D16" s="47">
        <f>[1]選挙時!C6</f>
        <v>62</v>
      </c>
      <c r="E16" s="47">
        <f>[1]選挙時!D6</f>
        <v>88</v>
      </c>
      <c r="F16" s="10">
        <f>SUM(D16:E16)</f>
        <v>150</v>
      </c>
      <c r="G16" s="17"/>
      <c r="H16" s="17"/>
      <c r="I16" s="20" t="s">
        <v>43</v>
      </c>
      <c r="J16" s="21" t="s">
        <v>44</v>
      </c>
      <c r="K16" s="22">
        <f>[1]選挙時!C37</f>
        <v>4</v>
      </c>
      <c r="L16" s="22">
        <f>[1]選挙時!D37</f>
        <v>9</v>
      </c>
      <c r="M16" s="23">
        <f t="shared" si="1"/>
        <v>13</v>
      </c>
      <c r="N16" s="1"/>
    </row>
    <row r="17" spans="1:17" ht="20.25" customHeight="1">
      <c r="A17" s="56" t="s">
        <v>19</v>
      </c>
      <c r="B17" s="133" t="s">
        <v>45</v>
      </c>
      <c r="C17" s="134"/>
      <c r="D17" s="47">
        <f>[1]選挙時!C12</f>
        <v>33</v>
      </c>
      <c r="E17" s="47">
        <f>[1]選挙時!D12</f>
        <v>45</v>
      </c>
      <c r="F17" s="16">
        <f>SUM(D17:E17)</f>
        <v>78</v>
      </c>
      <c r="G17" s="1"/>
      <c r="H17" s="17"/>
      <c r="I17" s="20"/>
      <c r="J17" s="21" t="s">
        <v>46</v>
      </c>
      <c r="K17" s="22">
        <f>[1]選挙時!C38</f>
        <v>1</v>
      </c>
      <c r="L17" s="22">
        <f>[1]選挙時!D38</f>
        <v>3</v>
      </c>
      <c r="M17" s="23">
        <f t="shared" si="1"/>
        <v>4</v>
      </c>
      <c r="N17" s="1"/>
    </row>
    <row r="18" spans="1:17" ht="20.25" customHeight="1">
      <c r="A18" s="56" t="s">
        <v>47</v>
      </c>
      <c r="B18" s="133" t="s">
        <v>48</v>
      </c>
      <c r="C18" s="134"/>
      <c r="D18" s="57">
        <f>[1]貼付!D16</f>
        <v>12</v>
      </c>
      <c r="E18" s="57">
        <f>[1]貼付!D17</f>
        <v>12</v>
      </c>
      <c r="F18" s="58">
        <f t="shared" ref="F18:F45" si="2">SUM(D18:E18)</f>
        <v>24</v>
      </c>
      <c r="G18" s="1"/>
      <c r="H18" s="17"/>
      <c r="I18" s="44" t="s">
        <v>49</v>
      </c>
      <c r="J18" s="59" t="s">
        <v>50</v>
      </c>
      <c r="K18" s="35">
        <f>[1]選挙時!C39</f>
        <v>1</v>
      </c>
      <c r="L18" s="35">
        <f>[1]選挙時!D39</f>
        <v>0</v>
      </c>
      <c r="M18" s="36">
        <f t="shared" si="1"/>
        <v>1</v>
      </c>
      <c r="N18" s="1"/>
    </row>
    <row r="19" spans="1:17" ht="20.25" customHeight="1">
      <c r="A19" s="56" t="s">
        <v>30</v>
      </c>
      <c r="B19" s="60" t="s">
        <v>51</v>
      </c>
      <c r="C19" s="42" t="s">
        <v>52</v>
      </c>
      <c r="D19" s="61">
        <f>[1]貼付!D28</f>
        <v>7</v>
      </c>
      <c r="E19" s="61">
        <f>[1]貼付!D29</f>
        <v>8</v>
      </c>
      <c r="F19" s="16">
        <f t="shared" si="2"/>
        <v>15</v>
      </c>
      <c r="G19" s="1"/>
      <c r="H19" s="17"/>
      <c r="I19" s="114" t="s">
        <v>28</v>
      </c>
      <c r="J19" s="115"/>
      <c r="K19" s="38">
        <f>SUM(K16:K18)</f>
        <v>6</v>
      </c>
      <c r="L19" s="38">
        <f>SUM(L16:L18)</f>
        <v>12</v>
      </c>
      <c r="M19" s="39">
        <f t="shared" si="1"/>
        <v>18</v>
      </c>
      <c r="N19" s="1"/>
    </row>
    <row r="20" spans="1:17" ht="20.25" customHeight="1">
      <c r="A20" s="62"/>
      <c r="B20" s="114" t="s">
        <v>28</v>
      </c>
      <c r="C20" s="115"/>
      <c r="D20" s="40">
        <f>SUM(D19)</f>
        <v>7</v>
      </c>
      <c r="E20" s="40">
        <f>SUM(E19)</f>
        <v>8</v>
      </c>
      <c r="F20" s="41">
        <f>SUM(D20:E20)</f>
        <v>15</v>
      </c>
      <c r="G20" s="1"/>
      <c r="H20" s="17" t="s">
        <v>30</v>
      </c>
      <c r="I20" s="63"/>
      <c r="J20" s="21" t="s">
        <v>53</v>
      </c>
      <c r="K20" s="22">
        <f>[1]選挙時!I4</f>
        <v>4</v>
      </c>
      <c r="L20" s="22">
        <f>[1]選挙時!J4</f>
        <v>4</v>
      </c>
      <c r="M20" s="23">
        <f t="shared" si="1"/>
        <v>8</v>
      </c>
      <c r="N20" s="1"/>
    </row>
    <row r="21" spans="1:17" ht="20.25" customHeight="1" thickBot="1">
      <c r="A21" s="116" t="s">
        <v>54</v>
      </c>
      <c r="B21" s="117"/>
      <c r="C21" s="118"/>
      <c r="D21" s="64">
        <f>D20+D17+D16+D18</f>
        <v>114</v>
      </c>
      <c r="E21" s="64">
        <f>E20+E17+E16+E18</f>
        <v>153</v>
      </c>
      <c r="F21" s="52">
        <f>SUM(D21:E21)</f>
        <v>267</v>
      </c>
      <c r="G21" s="1"/>
      <c r="H21" s="17" t="s">
        <v>55</v>
      </c>
      <c r="I21" s="65" t="s">
        <v>56</v>
      </c>
      <c r="J21" s="21" t="s">
        <v>57</v>
      </c>
      <c r="K21" s="22">
        <f>[1]選挙時!I5</f>
        <v>2</v>
      </c>
      <c r="L21" s="22">
        <f>[1]選挙時!J5</f>
        <v>2</v>
      </c>
      <c r="M21" s="23">
        <f t="shared" si="1"/>
        <v>4</v>
      </c>
      <c r="N21" s="1"/>
    </row>
    <row r="22" spans="1:17" ht="20.25" customHeight="1">
      <c r="A22" s="5"/>
      <c r="B22" s="131" t="s">
        <v>58</v>
      </c>
      <c r="C22" s="132"/>
      <c r="D22" s="8">
        <f>[1]選挙時!C8</f>
        <v>25</v>
      </c>
      <c r="E22" s="9">
        <f>[1]選挙時!D8</f>
        <v>24</v>
      </c>
      <c r="F22" s="10">
        <f t="shared" si="2"/>
        <v>49</v>
      </c>
      <c r="G22" s="17"/>
      <c r="H22" s="17"/>
      <c r="I22" s="66" t="s">
        <v>59</v>
      </c>
      <c r="J22" s="67" t="s">
        <v>60</v>
      </c>
      <c r="K22" s="68">
        <f>[1]選挙時!I6</f>
        <v>0</v>
      </c>
      <c r="L22" s="68">
        <f>[1]選挙時!J6</f>
        <v>1</v>
      </c>
      <c r="M22" s="69">
        <f t="shared" si="1"/>
        <v>1</v>
      </c>
      <c r="N22" s="1"/>
    </row>
    <row r="23" spans="1:17" ht="20.25" customHeight="1">
      <c r="A23" s="5"/>
      <c r="B23" s="133" t="s">
        <v>61</v>
      </c>
      <c r="C23" s="134"/>
      <c r="D23" s="14">
        <f>[1]選挙時!C9</f>
        <v>12</v>
      </c>
      <c r="E23" s="15">
        <f>[1]選挙時!D9</f>
        <v>13</v>
      </c>
      <c r="F23" s="16">
        <f t="shared" si="2"/>
        <v>25</v>
      </c>
      <c r="G23" s="1"/>
      <c r="H23" s="17"/>
      <c r="I23" s="20"/>
      <c r="J23" s="59" t="s">
        <v>62</v>
      </c>
      <c r="K23" s="35">
        <f>[1]選挙時!I7</f>
        <v>4</v>
      </c>
      <c r="L23" s="35">
        <f>[1]選挙時!J7</f>
        <v>7</v>
      </c>
      <c r="M23" s="36">
        <f t="shared" si="1"/>
        <v>11</v>
      </c>
      <c r="N23" s="1"/>
    </row>
    <row r="24" spans="1:17" ht="20.25" customHeight="1">
      <c r="A24" s="24"/>
      <c r="B24" s="133" t="s">
        <v>63</v>
      </c>
      <c r="C24" s="134"/>
      <c r="D24" s="14">
        <f>[1]選挙時!C13</f>
        <v>17</v>
      </c>
      <c r="E24" s="15">
        <f>[1]選挙時!D13</f>
        <v>20</v>
      </c>
      <c r="F24" s="16">
        <f t="shared" si="2"/>
        <v>37</v>
      </c>
      <c r="G24" s="1"/>
      <c r="H24" s="70"/>
      <c r="I24" s="128" t="s">
        <v>28</v>
      </c>
      <c r="J24" s="115"/>
      <c r="K24" s="38">
        <f>SUM(K20:K23)</f>
        <v>10</v>
      </c>
      <c r="L24" s="38">
        <f>SUM(L20:L23)</f>
        <v>14</v>
      </c>
      <c r="M24" s="39">
        <f t="shared" si="1"/>
        <v>24</v>
      </c>
      <c r="N24" s="1"/>
      <c r="Q24" s="19"/>
    </row>
    <row r="25" spans="1:17" ht="20.25" customHeight="1">
      <c r="A25" s="5"/>
      <c r="B25" s="25" t="s">
        <v>64</v>
      </c>
      <c r="C25" s="42" t="s">
        <v>65</v>
      </c>
      <c r="D25" s="43">
        <f>[1]選挙時!C24</f>
        <v>1</v>
      </c>
      <c r="E25" s="43">
        <f>[1]選挙時!D24</f>
        <v>7</v>
      </c>
      <c r="F25" s="34">
        <f t="shared" si="2"/>
        <v>8</v>
      </c>
      <c r="G25" s="1"/>
      <c r="H25" s="70"/>
      <c r="I25" s="71" t="s">
        <v>66</v>
      </c>
      <c r="J25" s="59" t="s">
        <v>67</v>
      </c>
      <c r="K25" s="72">
        <f>[1]選挙時!I9</f>
        <v>10</v>
      </c>
      <c r="L25" s="72">
        <f>[1]選挙時!J9</f>
        <v>5</v>
      </c>
      <c r="M25" s="36">
        <f>SUM(K25:L25)</f>
        <v>15</v>
      </c>
      <c r="N25" s="1"/>
      <c r="P25" s="19"/>
    </row>
    <row r="26" spans="1:17" ht="20.25" customHeight="1">
      <c r="A26" s="5"/>
      <c r="B26" s="45" t="s">
        <v>68</v>
      </c>
      <c r="C26" s="46" t="s">
        <v>69</v>
      </c>
      <c r="D26" s="47">
        <f>[1]選挙時!C25</f>
        <v>2</v>
      </c>
      <c r="E26" s="47">
        <f>[1]選挙時!D25</f>
        <v>2</v>
      </c>
      <c r="F26" s="48">
        <f t="shared" si="2"/>
        <v>4</v>
      </c>
      <c r="G26" s="1"/>
      <c r="H26" s="73"/>
      <c r="I26" s="128" t="s">
        <v>28</v>
      </c>
      <c r="J26" s="115"/>
      <c r="K26" s="38">
        <f>SUM(K25)</f>
        <v>10</v>
      </c>
      <c r="L26" s="38">
        <f>SUM(L25)</f>
        <v>5</v>
      </c>
      <c r="M26" s="39">
        <f>SUM(K26:L26)</f>
        <v>15</v>
      </c>
      <c r="N26" s="1"/>
    </row>
    <row r="27" spans="1:17" ht="20.25" customHeight="1" thickBot="1">
      <c r="A27" s="5"/>
      <c r="B27" s="114" t="s">
        <v>28</v>
      </c>
      <c r="C27" s="115"/>
      <c r="D27" s="74">
        <f>SUM(D25:D26)</f>
        <v>3</v>
      </c>
      <c r="E27" s="74">
        <f>SUM(E25:E26)</f>
        <v>9</v>
      </c>
      <c r="F27" s="41">
        <f t="shared" si="2"/>
        <v>12</v>
      </c>
      <c r="G27" s="1"/>
      <c r="H27" s="116" t="s">
        <v>70</v>
      </c>
      <c r="I27" s="117"/>
      <c r="J27" s="118"/>
      <c r="K27" s="75">
        <f>K25+K24+K19+K15+K10+K5+K4</f>
        <v>80</v>
      </c>
      <c r="L27" s="75">
        <f>L25+L24+L19+L15+L10+L5+L4</f>
        <v>114</v>
      </c>
      <c r="M27" s="76">
        <f>M26+M24+M19+M15+M10+M5+M4</f>
        <v>194</v>
      </c>
      <c r="N27" s="1"/>
    </row>
    <row r="28" spans="1:17" ht="20.25" customHeight="1">
      <c r="A28" s="5" t="s">
        <v>19</v>
      </c>
      <c r="B28" s="77" t="s">
        <v>71</v>
      </c>
      <c r="C28" s="42" t="s">
        <v>72</v>
      </c>
      <c r="D28" s="43">
        <f>[1]選挙時!I10</f>
        <v>2</v>
      </c>
      <c r="E28" s="43">
        <f>[1]選挙時!J10</f>
        <v>2</v>
      </c>
      <c r="F28" s="34">
        <f t="shared" si="2"/>
        <v>4</v>
      </c>
      <c r="G28" s="1"/>
      <c r="H28" s="78"/>
      <c r="I28" s="129" t="s">
        <v>73</v>
      </c>
      <c r="J28" s="130"/>
      <c r="K28" s="12">
        <f>[1]選挙時!C7</f>
        <v>64</v>
      </c>
      <c r="L28" s="12">
        <f>[1]選挙時!D7</f>
        <v>73</v>
      </c>
      <c r="M28" s="13">
        <f t="shared" ref="M28:M37" si="3">SUM(K28:L28)</f>
        <v>137</v>
      </c>
      <c r="N28" s="1"/>
    </row>
    <row r="29" spans="1:17" ht="20.25" customHeight="1">
      <c r="A29" s="70"/>
      <c r="B29" s="77" t="s">
        <v>74</v>
      </c>
      <c r="C29" s="42" t="s">
        <v>75</v>
      </c>
      <c r="D29" s="43">
        <f>[1]選挙時!I11</f>
        <v>0</v>
      </c>
      <c r="E29" s="43">
        <f>[1]選挙時!J11</f>
        <v>0</v>
      </c>
      <c r="F29" s="34">
        <f t="shared" si="2"/>
        <v>0</v>
      </c>
      <c r="G29" s="1"/>
      <c r="H29" s="17"/>
      <c r="I29" s="20"/>
      <c r="J29" s="21" t="s">
        <v>76</v>
      </c>
      <c r="K29" s="22">
        <f>[1]選挙時!I28</f>
        <v>2</v>
      </c>
      <c r="L29" s="22">
        <f>[1]選挙時!J28</f>
        <v>0</v>
      </c>
      <c r="M29" s="23">
        <f t="shared" si="3"/>
        <v>2</v>
      </c>
      <c r="N29" s="1"/>
    </row>
    <row r="30" spans="1:17" ht="20.25" customHeight="1">
      <c r="A30" s="70"/>
      <c r="B30" s="79" t="s">
        <v>77</v>
      </c>
      <c r="C30" s="42" t="s">
        <v>78</v>
      </c>
      <c r="D30" s="57">
        <f>[1]選挙時!I12</f>
        <v>0</v>
      </c>
      <c r="E30" s="57">
        <f>[1]選挙時!J12</f>
        <v>2</v>
      </c>
      <c r="F30" s="58">
        <f t="shared" si="2"/>
        <v>2</v>
      </c>
      <c r="G30" s="1"/>
      <c r="H30" s="17" t="s">
        <v>10</v>
      </c>
      <c r="I30" s="20"/>
      <c r="J30" s="21" t="s">
        <v>79</v>
      </c>
      <c r="K30" s="22">
        <f>[1]選挙時!I29</f>
        <v>0</v>
      </c>
      <c r="L30" s="22">
        <f>[1]選挙時!J29</f>
        <v>2</v>
      </c>
      <c r="M30" s="23">
        <f t="shared" si="3"/>
        <v>2</v>
      </c>
      <c r="N30" s="1"/>
    </row>
    <row r="31" spans="1:17" ht="20.25" customHeight="1">
      <c r="A31" s="70"/>
      <c r="B31" s="114" t="s">
        <v>28</v>
      </c>
      <c r="C31" s="115"/>
      <c r="D31" s="40">
        <f>SUM(D28:D30)</f>
        <v>2</v>
      </c>
      <c r="E31" s="40">
        <f>SUM(E28:E30)</f>
        <v>4</v>
      </c>
      <c r="F31" s="41">
        <f>SUM(D31:E31)</f>
        <v>6</v>
      </c>
      <c r="G31" s="1"/>
      <c r="H31" s="17"/>
      <c r="I31" s="20" t="s">
        <v>80</v>
      </c>
      <c r="J31" s="21" t="s">
        <v>81</v>
      </c>
      <c r="K31" s="22">
        <f>[1]選挙時!I30</f>
        <v>8</v>
      </c>
      <c r="L31" s="22">
        <f>[1]選挙時!J30</f>
        <v>8</v>
      </c>
      <c r="M31" s="23">
        <f t="shared" si="3"/>
        <v>16</v>
      </c>
      <c r="N31" s="1"/>
    </row>
    <row r="32" spans="1:17" ht="20.25" customHeight="1">
      <c r="A32" s="5"/>
      <c r="B32" s="80" t="s">
        <v>82</v>
      </c>
      <c r="C32" s="42" t="s">
        <v>83</v>
      </c>
      <c r="D32" s="43">
        <f>[1]選挙時!I14</f>
        <v>3</v>
      </c>
      <c r="E32" s="43">
        <f>[1]選挙時!J14</f>
        <v>4</v>
      </c>
      <c r="F32" s="29">
        <f t="shared" si="2"/>
        <v>7</v>
      </c>
      <c r="G32" s="1"/>
      <c r="H32" s="17" t="s">
        <v>84</v>
      </c>
      <c r="I32" s="20"/>
      <c r="J32" s="21" t="s">
        <v>85</v>
      </c>
      <c r="K32" s="22">
        <f>[1]選挙時!I31</f>
        <v>1</v>
      </c>
      <c r="L32" s="22">
        <f>[1]選挙時!J31</f>
        <v>0</v>
      </c>
      <c r="M32" s="23">
        <f t="shared" si="3"/>
        <v>1</v>
      </c>
      <c r="N32" s="1"/>
    </row>
    <row r="33" spans="1:14" ht="20.25" customHeight="1">
      <c r="A33" s="5"/>
      <c r="B33" s="81" t="s">
        <v>86</v>
      </c>
      <c r="C33" s="42" t="s">
        <v>87</v>
      </c>
      <c r="D33" s="43">
        <f>[1]選挙時!I15</f>
        <v>3</v>
      </c>
      <c r="E33" s="43">
        <f>[1]選挙時!J15</f>
        <v>5</v>
      </c>
      <c r="F33" s="34">
        <f t="shared" si="2"/>
        <v>8</v>
      </c>
      <c r="G33" s="1"/>
      <c r="H33" s="17"/>
      <c r="I33" s="20"/>
      <c r="J33" s="21" t="s">
        <v>88</v>
      </c>
      <c r="K33" s="22">
        <f>[1]選挙時!I32</f>
        <v>4</v>
      </c>
      <c r="L33" s="22">
        <f>[1]選挙時!J32</f>
        <v>4</v>
      </c>
      <c r="M33" s="23">
        <f t="shared" si="3"/>
        <v>8</v>
      </c>
      <c r="N33" s="1"/>
    </row>
    <row r="34" spans="1:14" ht="20.25" customHeight="1">
      <c r="A34" s="5" t="s">
        <v>89</v>
      </c>
      <c r="B34" s="81" t="s">
        <v>90</v>
      </c>
      <c r="C34" s="42" t="s">
        <v>91</v>
      </c>
      <c r="D34" s="43">
        <f>[1]選挙時!I16</f>
        <v>3</v>
      </c>
      <c r="E34" s="43">
        <f>[1]選挙時!J16</f>
        <v>4</v>
      </c>
      <c r="F34" s="34">
        <f t="shared" si="2"/>
        <v>7</v>
      </c>
      <c r="G34" s="1"/>
      <c r="H34" s="17" t="s">
        <v>92</v>
      </c>
      <c r="I34" s="44" t="s">
        <v>93</v>
      </c>
      <c r="J34" s="21" t="s">
        <v>94</v>
      </c>
      <c r="K34" s="22">
        <f>[1]選挙時!I33</f>
        <v>5</v>
      </c>
      <c r="L34" s="22">
        <f>[1]選挙時!J33</f>
        <v>3</v>
      </c>
      <c r="M34" s="23">
        <f t="shared" si="3"/>
        <v>8</v>
      </c>
      <c r="N34" s="1"/>
    </row>
    <row r="35" spans="1:14" ht="20.25" customHeight="1">
      <c r="A35" s="5"/>
      <c r="B35" s="82"/>
      <c r="C35" s="46" t="s">
        <v>95</v>
      </c>
      <c r="D35" s="47">
        <f>[1]選挙時!I17</f>
        <v>1</v>
      </c>
      <c r="E35" s="47">
        <f>[1]選挙時!J17</f>
        <v>0</v>
      </c>
      <c r="F35" s="48">
        <f t="shared" si="2"/>
        <v>1</v>
      </c>
      <c r="G35" s="1"/>
      <c r="H35" s="17"/>
      <c r="I35" s="20"/>
      <c r="J35" s="21" t="s">
        <v>96</v>
      </c>
      <c r="K35" s="22">
        <f>[1]選挙時!I34</f>
        <v>18</v>
      </c>
      <c r="L35" s="22">
        <f>[1]選挙時!J34</f>
        <v>27</v>
      </c>
      <c r="M35" s="23">
        <f t="shared" si="3"/>
        <v>45</v>
      </c>
      <c r="N35" s="1"/>
    </row>
    <row r="36" spans="1:14" ht="20.25" customHeight="1">
      <c r="A36" s="5"/>
      <c r="B36" s="114" t="s">
        <v>28</v>
      </c>
      <c r="C36" s="115"/>
      <c r="D36" s="74">
        <f>SUM(D32:D35)</f>
        <v>10</v>
      </c>
      <c r="E36" s="74">
        <f>SUM(E32:E35)</f>
        <v>13</v>
      </c>
      <c r="F36" s="41">
        <f t="shared" si="2"/>
        <v>23</v>
      </c>
      <c r="G36" s="1"/>
      <c r="H36" s="17"/>
      <c r="I36" s="83"/>
      <c r="J36" s="50" t="s">
        <v>97</v>
      </c>
      <c r="K36" s="18">
        <f>[1]選挙時!I35</f>
        <v>1</v>
      </c>
      <c r="L36" s="18">
        <f>[1]選挙時!J35</f>
        <v>0</v>
      </c>
      <c r="M36" s="13">
        <f t="shared" si="3"/>
        <v>1</v>
      </c>
      <c r="N36" s="1"/>
    </row>
    <row r="37" spans="1:14" ht="20.25" customHeight="1">
      <c r="A37" s="5"/>
      <c r="B37" s="30"/>
      <c r="C37" s="42" t="s">
        <v>98</v>
      </c>
      <c r="D37" s="43">
        <f>[1]選挙時!I19</f>
        <v>1</v>
      </c>
      <c r="E37" s="43">
        <f>[1]選挙時!J19</f>
        <v>2</v>
      </c>
      <c r="F37" s="29">
        <f t="shared" si="2"/>
        <v>3</v>
      </c>
      <c r="G37" s="1"/>
      <c r="H37" s="84"/>
      <c r="I37" s="114" t="s">
        <v>28</v>
      </c>
      <c r="J37" s="115"/>
      <c r="K37" s="53">
        <f>SUM(K29:K36)</f>
        <v>39</v>
      </c>
      <c r="L37" s="53">
        <f>SUM(L29:L36)</f>
        <v>44</v>
      </c>
      <c r="M37" s="54">
        <f t="shared" si="3"/>
        <v>83</v>
      </c>
      <c r="N37" s="1"/>
    </row>
    <row r="38" spans="1:14" ht="20.25" customHeight="1" thickBot="1">
      <c r="A38" s="5"/>
      <c r="B38" s="30" t="s">
        <v>99</v>
      </c>
      <c r="C38" s="42" t="s">
        <v>100</v>
      </c>
      <c r="D38" s="43">
        <f>[1]選挙時!I20</f>
        <v>0</v>
      </c>
      <c r="E38" s="43">
        <f>[1]選挙時!J20</f>
        <v>0</v>
      </c>
      <c r="F38" s="34">
        <f t="shared" si="2"/>
        <v>0</v>
      </c>
      <c r="G38" s="1"/>
      <c r="H38" s="116" t="s">
        <v>101</v>
      </c>
      <c r="I38" s="117"/>
      <c r="J38" s="118"/>
      <c r="K38" s="85">
        <f>K37+K28</f>
        <v>103</v>
      </c>
      <c r="L38" s="85">
        <f>L37+L28</f>
        <v>117</v>
      </c>
      <c r="M38" s="86">
        <f>SUM(K38:L38)</f>
        <v>220</v>
      </c>
      <c r="N38" s="1"/>
    </row>
    <row r="39" spans="1:14" ht="20.25" customHeight="1">
      <c r="A39" s="5"/>
      <c r="B39" s="30"/>
      <c r="C39" s="42" t="s">
        <v>102</v>
      </c>
      <c r="D39" s="43">
        <f>[1]選挙時!I21</f>
        <v>1</v>
      </c>
      <c r="E39" s="43">
        <f>[1]選挙時!J21</f>
        <v>3</v>
      </c>
      <c r="F39" s="34">
        <f t="shared" si="2"/>
        <v>4</v>
      </c>
      <c r="G39" s="1"/>
      <c r="H39" s="11"/>
      <c r="I39" s="87"/>
      <c r="J39" s="87"/>
      <c r="K39" s="88"/>
      <c r="L39" s="88"/>
      <c r="M39" s="89"/>
      <c r="N39" s="1"/>
    </row>
    <row r="40" spans="1:14" ht="20.25" customHeight="1">
      <c r="A40" s="5" t="s">
        <v>30</v>
      </c>
      <c r="B40" s="45" t="s">
        <v>103</v>
      </c>
      <c r="C40" s="42" t="s">
        <v>104</v>
      </c>
      <c r="D40" s="43">
        <f>[1]選挙時!I22</f>
        <v>2</v>
      </c>
      <c r="E40" s="43">
        <f>[1]選挙時!J22</f>
        <v>4</v>
      </c>
      <c r="F40" s="34">
        <f t="shared" si="2"/>
        <v>6</v>
      </c>
      <c r="G40" s="1"/>
      <c r="H40" s="90" t="s">
        <v>105</v>
      </c>
      <c r="I40" s="91"/>
      <c r="J40" s="91"/>
      <c r="K40" s="35">
        <f>D15+D21+D46+K27+K38</f>
        <v>559</v>
      </c>
      <c r="L40" s="35">
        <f>E15+E21+E46+L27+L38</f>
        <v>711</v>
      </c>
      <c r="M40" s="36">
        <f>SUM(K40:L40)</f>
        <v>1270</v>
      </c>
      <c r="N40" s="1"/>
    </row>
    <row r="41" spans="1:14" ht="20.25" customHeight="1" thickBot="1">
      <c r="A41" s="5"/>
      <c r="B41" s="30"/>
      <c r="C41" s="92" t="s">
        <v>106</v>
      </c>
      <c r="D41" s="57">
        <f>[1]選挙時!I23</f>
        <v>0</v>
      </c>
      <c r="E41" s="57">
        <f>[1]選挙時!J23</f>
        <v>4</v>
      </c>
      <c r="F41" s="58">
        <f t="shared" si="2"/>
        <v>4</v>
      </c>
      <c r="G41" s="1"/>
      <c r="H41" s="93"/>
      <c r="I41" s="94"/>
      <c r="J41" s="95"/>
      <c r="K41" s="96"/>
      <c r="L41" s="96"/>
      <c r="M41" s="97"/>
      <c r="N41" s="1"/>
    </row>
    <row r="42" spans="1:14" ht="20.25" customHeight="1">
      <c r="A42" s="5"/>
      <c r="B42" s="114" t="s">
        <v>28</v>
      </c>
      <c r="C42" s="115"/>
      <c r="D42" s="98">
        <f>SUM(D37:D41)</f>
        <v>4</v>
      </c>
      <c r="E42" s="98">
        <f>SUM(E37:E41)</f>
        <v>13</v>
      </c>
      <c r="F42" s="99">
        <f t="shared" si="2"/>
        <v>17</v>
      </c>
      <c r="G42" s="1"/>
      <c r="H42" s="119" t="s">
        <v>107</v>
      </c>
      <c r="I42" s="120"/>
      <c r="J42" s="121"/>
      <c r="K42" s="35" t="s">
        <v>108</v>
      </c>
      <c r="L42" s="35"/>
      <c r="M42" s="36"/>
      <c r="N42" s="1"/>
    </row>
    <row r="43" spans="1:14" ht="20.25" customHeight="1" thickBot="1">
      <c r="A43" s="5"/>
      <c r="B43" s="100" t="s">
        <v>109</v>
      </c>
      <c r="C43" s="21" t="s">
        <v>110</v>
      </c>
      <c r="D43" s="22">
        <f>[1]選挙時!I25</f>
        <v>3</v>
      </c>
      <c r="E43" s="22">
        <f>[1]選挙時!J25</f>
        <v>5</v>
      </c>
      <c r="F43" s="23">
        <f t="shared" si="2"/>
        <v>8</v>
      </c>
      <c r="G43" s="1"/>
      <c r="H43" s="122">
        <f>[1]選挙時!G45</f>
        <v>42979</v>
      </c>
      <c r="I43" s="123" t="str">
        <f>[1]選挙時!G40</f>
        <v>町  村  計</v>
      </c>
      <c r="J43" s="124">
        <f>[1]選挙時!H40</f>
        <v>0</v>
      </c>
      <c r="K43" s="96">
        <f>[1]選挙時!I45</f>
        <v>566</v>
      </c>
      <c r="L43" s="96">
        <f>[1]選挙時!J45</f>
        <v>712</v>
      </c>
      <c r="M43" s="97">
        <f>SUM(K43:L43)</f>
        <v>1278</v>
      </c>
      <c r="N43" s="1"/>
    </row>
    <row r="44" spans="1:14" ht="20.25" customHeight="1" thickBot="1">
      <c r="A44" s="101"/>
      <c r="B44" s="44" t="s">
        <v>111</v>
      </c>
      <c r="C44" s="102" t="s">
        <v>112</v>
      </c>
      <c r="D44" s="103">
        <f>[1]選挙時!I26</f>
        <v>4</v>
      </c>
      <c r="E44" s="103">
        <f>[1]選挙時!J26</f>
        <v>3</v>
      </c>
      <c r="F44" s="104">
        <f t="shared" si="2"/>
        <v>7</v>
      </c>
      <c r="G44" s="1"/>
      <c r="H44" s="125" t="s">
        <v>113</v>
      </c>
      <c r="I44" s="126"/>
      <c r="J44" s="127"/>
      <c r="K44" s="96">
        <f>K40-K43</f>
        <v>-7</v>
      </c>
      <c r="L44" s="96">
        <f>L40-L43</f>
        <v>-1</v>
      </c>
      <c r="M44" s="97">
        <f>M40-M43</f>
        <v>-8</v>
      </c>
      <c r="N44" s="1"/>
    </row>
    <row r="45" spans="1:14" ht="20.25" customHeight="1">
      <c r="A45" s="101"/>
      <c r="B45" s="114" t="s">
        <v>28</v>
      </c>
      <c r="C45" s="115"/>
      <c r="D45" s="53">
        <f>SUM(D43:D44)</f>
        <v>7</v>
      </c>
      <c r="E45" s="53">
        <f>SUM(E43:E44)</f>
        <v>8</v>
      </c>
      <c r="F45" s="54">
        <f t="shared" si="2"/>
        <v>15</v>
      </c>
      <c r="G45" s="1"/>
      <c r="N45" s="1"/>
    </row>
    <row r="46" spans="1:14" ht="20.25" customHeight="1" thickBot="1">
      <c r="A46" s="116" t="s">
        <v>114</v>
      </c>
      <c r="B46" s="117"/>
      <c r="C46" s="118"/>
      <c r="D46" s="85">
        <f>D45+D42+D36+D31+D27+D24+D23+D22</f>
        <v>80</v>
      </c>
      <c r="E46" s="85">
        <f>E45+E42+E36+E31+E27+E24+E23+E22</f>
        <v>104</v>
      </c>
      <c r="F46" s="86">
        <f>SUM(D46:E46)</f>
        <v>184</v>
      </c>
      <c r="G46" s="1"/>
      <c r="J46" s="105"/>
      <c r="K46" s="106"/>
      <c r="N46" s="1"/>
    </row>
    <row r="47" spans="1:14" ht="20.25" customHeight="1">
      <c r="A47" s="107"/>
      <c r="G47" s="1"/>
      <c r="J47" s="108"/>
      <c r="N47" s="1"/>
    </row>
    <row r="48" spans="1:14" ht="18" customHeight="1">
      <c r="A48" s="19"/>
      <c r="B48" s="109"/>
      <c r="C48" s="110"/>
      <c r="D48" s="109"/>
      <c r="E48" s="109"/>
      <c r="F48" s="109"/>
      <c r="G48" s="1"/>
      <c r="J48" s="105"/>
      <c r="N48" s="1"/>
    </row>
    <row r="49" spans="1:14" s="109" customFormat="1" ht="18" customHeight="1">
      <c r="A49" s="111"/>
      <c r="B49" s="112"/>
      <c r="C49" s="112"/>
      <c r="D49" s="112"/>
      <c r="E49" s="112"/>
      <c r="F49" s="112"/>
      <c r="G49" s="112"/>
      <c r="H49"/>
      <c r="I49"/>
      <c r="J49"/>
      <c r="K49"/>
      <c r="L49"/>
      <c r="M49"/>
      <c r="N49" s="112"/>
    </row>
    <row r="50" spans="1:14" s="109" customFormat="1">
      <c r="A50" s="113"/>
      <c r="B50"/>
      <c r="C50"/>
      <c r="D50"/>
      <c r="E50"/>
      <c r="F50"/>
      <c r="G50" s="112"/>
      <c r="H50"/>
      <c r="I50"/>
      <c r="J50"/>
      <c r="K50"/>
      <c r="L50"/>
      <c r="M50"/>
      <c r="N50" s="112"/>
    </row>
    <row r="51" spans="1:14" ht="18" customHeight="1">
      <c r="G51" s="1"/>
      <c r="H51" s="109"/>
      <c r="I51" s="109"/>
      <c r="J51" s="109"/>
      <c r="K51" s="109"/>
      <c r="L51" s="109"/>
      <c r="M51" s="109"/>
      <c r="N51" s="1"/>
    </row>
    <row r="52" spans="1:14" ht="18" customHeight="1">
      <c r="G52" s="1"/>
      <c r="H52" s="112"/>
      <c r="I52" s="112"/>
      <c r="J52" s="112"/>
      <c r="K52" s="112"/>
      <c r="L52" s="112"/>
      <c r="M52" s="112"/>
      <c r="N52" s="1"/>
    </row>
    <row r="53" spans="1:14" ht="18" customHeight="1">
      <c r="G53" s="1"/>
      <c r="N53" s="1"/>
    </row>
    <row r="54" spans="1:14" ht="18" customHeight="1">
      <c r="G54" s="1"/>
      <c r="N54" s="1"/>
    </row>
    <row r="55" spans="1:14" ht="18" customHeight="1">
      <c r="B55" s="1"/>
      <c r="C55" s="1"/>
      <c r="D55" s="1"/>
      <c r="E55" s="1"/>
      <c r="F55" s="1"/>
      <c r="G55" s="1"/>
      <c r="N55" s="1"/>
    </row>
    <row r="56" spans="1:14" ht="15.75" customHeight="1">
      <c r="A56" s="1"/>
      <c r="B56" s="1"/>
      <c r="C56" s="1"/>
      <c r="D56" s="1"/>
      <c r="E56" s="1"/>
      <c r="F56" s="1"/>
      <c r="G56" s="1"/>
      <c r="N56" s="1"/>
    </row>
    <row r="57" spans="1:14" ht="15.75" customHeight="1">
      <c r="A57" s="1"/>
      <c r="B57" s="1"/>
      <c r="C57" s="1"/>
      <c r="D57" s="1"/>
      <c r="E57" s="1"/>
      <c r="F57" s="1"/>
      <c r="G57" s="1"/>
      <c r="N57" s="1"/>
    </row>
    <row r="58" spans="1:14">
      <c r="A58" s="1"/>
      <c r="B58" s="1"/>
      <c r="C58" s="1"/>
      <c r="D58" s="1"/>
      <c r="E58" s="1"/>
      <c r="F58" s="1"/>
      <c r="G58" s="1"/>
      <c r="N58" s="1"/>
    </row>
    <row r="59" spans="1:14">
      <c r="A59" s="1"/>
      <c r="B59" s="1"/>
      <c r="C59" s="1"/>
      <c r="D59" s="1"/>
      <c r="E59" s="1"/>
      <c r="F59" s="1"/>
      <c r="G59" s="1"/>
      <c r="N59" s="1"/>
    </row>
    <row r="60" spans="1:14">
      <c r="A60" s="1"/>
      <c r="G60" s="1"/>
      <c r="N60" s="1"/>
    </row>
    <row r="61" spans="1:14">
      <c r="G61" s="1"/>
      <c r="H61" s="1"/>
      <c r="I61" s="1"/>
      <c r="J61" s="1"/>
      <c r="K61" s="1"/>
      <c r="L61" s="1"/>
      <c r="M61" s="1"/>
      <c r="N61" s="1"/>
    </row>
    <row r="62" spans="1:14">
      <c r="G62" s="1"/>
      <c r="N62" s="1"/>
    </row>
  </sheetData>
  <mergeCells count="40">
    <mergeCell ref="B4:C4"/>
    <mergeCell ref="I4:J4"/>
    <mergeCell ref="A1:M1"/>
    <mergeCell ref="C2:D2"/>
    <mergeCell ref="L2:M2"/>
    <mergeCell ref="A3:C3"/>
    <mergeCell ref="H3:J3"/>
    <mergeCell ref="B18:C18"/>
    <mergeCell ref="B5:C5"/>
    <mergeCell ref="I5:J5"/>
    <mergeCell ref="B6:C6"/>
    <mergeCell ref="B7:C7"/>
    <mergeCell ref="I10:J10"/>
    <mergeCell ref="B11:C11"/>
    <mergeCell ref="B14:C14"/>
    <mergeCell ref="A15:C15"/>
    <mergeCell ref="I15:J15"/>
    <mergeCell ref="B16:C16"/>
    <mergeCell ref="B17:C17"/>
    <mergeCell ref="B36:C36"/>
    <mergeCell ref="I19:J19"/>
    <mergeCell ref="B20:C20"/>
    <mergeCell ref="A21:C21"/>
    <mergeCell ref="B22:C22"/>
    <mergeCell ref="B23:C23"/>
    <mergeCell ref="B24:C24"/>
    <mergeCell ref="I24:J24"/>
    <mergeCell ref="I26:J26"/>
    <mergeCell ref="B27:C27"/>
    <mergeCell ref="H27:J27"/>
    <mergeCell ref="I28:J28"/>
    <mergeCell ref="B31:C31"/>
    <mergeCell ref="B45:C45"/>
    <mergeCell ref="A46:C46"/>
    <mergeCell ref="I37:J37"/>
    <mergeCell ref="H38:J38"/>
    <mergeCell ref="B42:C42"/>
    <mergeCell ref="H42:J42"/>
    <mergeCell ref="H43:J43"/>
    <mergeCell ref="H44:J44"/>
  </mergeCells>
  <phoneticPr fontId="2"/>
  <pageMargins left="0.59055118110236227" right="0.39370078740157483" top="0.92" bottom="0.48" header="0.38" footer="0.41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選挙区</vt:lpstr>
      <vt:lpstr>選挙区!Print_Area</vt:lpstr>
      <vt:lpstr>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FJ-USER</cp:lastModifiedBy>
  <cp:lastPrinted>2017-10-10T06:03:28Z</cp:lastPrinted>
  <dcterms:created xsi:type="dcterms:W3CDTF">2017-10-10T06:03:26Z</dcterms:created>
  <dcterms:modified xsi:type="dcterms:W3CDTF">2017-10-10T06:07:25Z</dcterms:modified>
</cp:coreProperties>
</file>