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05" windowWidth="14940" windowHeight="78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<sst xmlns="http://schemas.openxmlformats.org/spreadsheetml/2006/main" count="226" uniqueCount="110">
  <si>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</si>
  <si>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</si>
  <si>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</si>
  <si>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</si>
  <si>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</si>
  <si>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</si>
  <si>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</si>
  <si>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</si>
  <si>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</si>
  <si>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</si>
  <si>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</si>
  <si>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</si>
  <si>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</si>
  <si>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</si>
  <si>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</si>
  <si>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</si>
  <si>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</si>
  <si>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</si>
  <si>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</si>
  <si>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</si>
  <si>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</si>
  <si>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</si>
  <si>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</si>
  <si>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</si>
  <si>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</si>
  <si>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</si>
  <si>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</si>
  <si>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</si>
  <si>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</si>
  <si>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</si>
  <si>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</si>
  <si>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</si>
  <si>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</si>
  <si>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</si>
  <si>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</si>
  <si>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</si>
  <si>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</si>
  <si>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</si>
  <si>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</si>
  <si>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</si>
  <si>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</si>
  <si>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</si>
  <si>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</si>
  <si>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</si>
  <si>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</si>
  <si>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</si>
  <si>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</si>
  <si>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</si>
  <si>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</si>
  <si>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</si>
  <si>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</si>
  <si>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</si>
  <si>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</si>
  <si>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</si>
  <si>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</si>
  <si>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</si>
  <si>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</si>
  <si>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</si>
  <si>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</si>
  <si>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</si>
  <si>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</si>
  <si>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</si>
  <si>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</si>
  <si>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</si>
  <si>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</si>
  <si>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</si>
  <si>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</si>
  <si>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</si>
  <si>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</si>
  <si>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</si>
  <si>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</si>
  <si>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</si>
  <si>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</si>
  <si>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</si>
  <si>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</si>
  <si>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</si>
  <si>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</si>
  <si>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</si>
  <si>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</si>
  <si>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</si>
  <si>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</si>
  <si>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</si>
  <si>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</si>
  <si>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</si>
  <si>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</si>
  <si>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</si>
  <si>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</si>
  <si>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</si>
  <si>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</si>
  <si>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</si>
  <si>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</si>
  <si>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</si>
  <si>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</si>
  <si>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</si>
  <si>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</si>
  <si>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</si>
  <si>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</si>
  <si>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</si>
  <si>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</si>
  <si>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</si>
  <si>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</si>
  <si>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</si>
  <si>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</si>
  <si>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</si>
  <si>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</si>
  <si>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</si>
  <si>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</si>
  <si>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①収益的収支比率：繰上償還を行ったH25年度を除き同程度で推移している。今後経営改善に向けた取組が必要である。
④企業債残高対事業規模比率：本市の公共下水道事業は現在整備中であり、毎年度企業債を起こしてその財源としている。類似団体と比較すると高い値となっているが、経年比較では減少傾向にある。
⑤経費回収率：経年比較では同程度で推移しているが,類似団体と比較するとかなり低い値となっている。下水道使用料は事業の開始から一度も使用料改定を行っていないため、今後適正な使用料への改定が必要であると考えられる。
⑥汚水処理原価：類似団体と比較すると汚水処理原価は高い。企業債償還が大きな割合を占めている。
⑧水洗化率：類似団体と比較しても低い値である。使用料収入の増加だけではなく、水質保全の観点からも、接続率向上の取組が必要である。</t>
    <rPh sb="25" eb="28">
      <t>ドウテイド</t>
    </rPh>
    <rPh sb="29" eb="31">
      <t>スイイ</t>
    </rPh>
    <rPh sb="36" eb="38">
      <t>コンゴ</t>
    </rPh>
    <rPh sb="49" eb="51">
      <t>ヒツヨウ</t>
    </rPh>
    <rPh sb="70" eb="71">
      <t>ホン</t>
    </rPh>
    <rPh sb="71" eb="72">
      <t>シ</t>
    </rPh>
    <rPh sb="73" eb="75">
      <t>コウキョウ</t>
    </rPh>
    <rPh sb="75" eb="78">
      <t>ゲスイドウ</t>
    </rPh>
    <rPh sb="78" eb="80">
      <t>ジギョウ</t>
    </rPh>
    <rPh sb="81" eb="83">
      <t>ゲンザイ</t>
    </rPh>
    <rPh sb="83" eb="86">
      <t>セイビチュウ</t>
    </rPh>
    <rPh sb="90" eb="93">
      <t>マイネンド</t>
    </rPh>
    <rPh sb="93" eb="95">
      <t>キギョウ</t>
    </rPh>
    <rPh sb="95" eb="96">
      <t>サイ</t>
    </rPh>
    <rPh sb="97" eb="98">
      <t>オ</t>
    </rPh>
    <rPh sb="103" eb="105">
      <t>ザイゲン</t>
    </rPh>
    <rPh sb="111" eb="113">
      <t>ルイジ</t>
    </rPh>
    <rPh sb="113" eb="115">
      <t>ダンタイ</t>
    </rPh>
    <rPh sb="116" eb="118">
      <t>ヒカク</t>
    </rPh>
    <rPh sb="121" eb="122">
      <t>タカ</t>
    </rPh>
    <rPh sb="123" eb="124">
      <t>アタイ</t>
    </rPh>
    <rPh sb="132" eb="134">
      <t>ケイネン</t>
    </rPh>
    <rPh sb="134" eb="136">
      <t>ヒカク</t>
    </rPh>
    <rPh sb="138" eb="140">
      <t>ゲンショウ</t>
    </rPh>
    <rPh sb="140" eb="142">
      <t>ケイコウ</t>
    </rPh>
    <rPh sb="160" eb="163">
      <t>ドウテイド</t>
    </rPh>
    <rPh sb="164" eb="166">
      <t>スイイ</t>
    </rPh>
    <rPh sb="287" eb="288">
      <t>オオ</t>
    </rPh>
    <rPh sb="290" eb="292">
      <t>ワリアイ</t>
    </rPh>
    <rPh sb="329" eb="331">
      <t>ゾウカ</t>
    </rPh>
    <phoneticPr fontId="4"/>
  </si>
  <si>
    <t>　経営の健全性・効率性は改善すべき点が多い。水洗率の低さと使用料の低さが使用料収入の低迷につながり、各数値を押し下げている原因となっていることがわかる。
　公共下水道への接続率向上や使用料改定によって使用料収入を増やし経営健全化を図る必要がある。</t>
    <rPh sb="1" eb="3">
      <t>ケイエイ</t>
    </rPh>
    <rPh sb="4" eb="7">
      <t>ケンゼンセイ</t>
    </rPh>
    <rPh sb="8" eb="11">
      <t>コウリツセイ</t>
    </rPh>
    <rPh sb="12" eb="14">
      <t>カイゼン</t>
    </rPh>
    <rPh sb="17" eb="18">
      <t>テン</t>
    </rPh>
    <rPh sb="19" eb="20">
      <t>オオ</t>
    </rPh>
    <rPh sb="24" eb="25">
      <t>リツ</t>
    </rPh>
    <rPh sb="26" eb="27">
      <t>ヒク</t>
    </rPh>
    <rPh sb="29" eb="32">
      <t>シヨウリョウ</t>
    </rPh>
    <rPh sb="33" eb="34">
      <t>ヒク</t>
    </rPh>
    <rPh sb="36" eb="39">
      <t>シヨウリョウ</t>
    </rPh>
    <rPh sb="39" eb="41">
      <t>シュウニュウ</t>
    </rPh>
    <rPh sb="42" eb="44">
      <t>テイメイ</t>
    </rPh>
    <rPh sb="50" eb="53">
      <t>カクスウチ</t>
    </rPh>
    <rPh sb="54" eb="55">
      <t>オ</t>
    </rPh>
    <rPh sb="56" eb="57">
      <t>サ</t>
    </rPh>
    <rPh sb="61" eb="63">
      <t>ゲンイン</t>
    </rPh>
    <rPh sb="78" eb="80">
      <t>コウキョウ</t>
    </rPh>
    <rPh sb="80" eb="83">
      <t>ゲスイドウ</t>
    </rPh>
    <rPh sb="85" eb="87">
      <t>セツゾク</t>
    </rPh>
    <rPh sb="87" eb="88">
      <t>リツ</t>
    </rPh>
    <rPh sb="88" eb="90">
      <t>コウジョウ</t>
    </rPh>
    <rPh sb="91" eb="94">
      <t>シヨウリョウ</t>
    </rPh>
    <rPh sb="94" eb="96">
      <t>カイテイ</t>
    </rPh>
    <rPh sb="100" eb="103">
      <t>シヨウリョウ</t>
    </rPh>
    <rPh sb="103" eb="105">
      <t>シュウニュウ</t>
    </rPh>
    <rPh sb="106" eb="107">
      <t>フ</t>
    </rPh>
    <rPh sb="109" eb="111">
      <t>ケイエイ</t>
    </rPh>
    <rPh sb="111" eb="114">
      <t>ケンゼンカ</t>
    </rPh>
    <rPh sb="115" eb="116">
      <t>ハカ</t>
    </rPh>
    <rPh sb="117" eb="119">
      <t>ヒツヨウ</t>
    </rPh>
    <phoneticPr fontId="4"/>
  </si>
  <si>
    <t xml:space="preserve"> 昭和51年に事業を着手、平成4年より供用開始され、一番古い管渠でも供用開始から25年未満と比較的新しく更新時期に至っていないため、修繕・更新は行っていない。</t>
    <rPh sb="66" eb="68">
      <t>シュウゼン</t>
    </rPh>
    <rPh sb="69" eb="71">
      <t>コウシン</t>
    </rPh>
    <rPh sb="72" eb="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</si>
</sst>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12768"/>
        <c:axId val="1101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10112768"/>
        <c:axId val="110114688"/>
      </c:lineChart>
      <c:dateAx>
        <c:axId val="110112768"/>
        <c:scaling>
          <c:orientation val="minMax"/>
        </c:scaling>
        <c:delete val="1"/>
        <c:axPos val="b"/>
        <c:numFmt formatCode="ge" sourceLinked="1"/>
        <c:majorTickMark val="none"/>
        <c:minorTickMark val="none"/>
        <c:tickLblPos val="none"/>
        <c:crossAx val="110114688"/>
        <c:crosses val="autoZero"/>
        <c:auto val="1"/>
        <c:lblOffset val="100"/>
        <c:baseTimeUnit val="years"/>
      </c:dateAx>
      <c:valAx>
        <c:axId val="1101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66400"/>
        <c:axId val="97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97366400"/>
        <c:axId val="97368320"/>
      </c:lineChart>
      <c:dateAx>
        <c:axId val="97366400"/>
        <c:scaling>
          <c:orientation val="minMax"/>
        </c:scaling>
        <c:delete val="1"/>
        <c:axPos val="b"/>
        <c:numFmt formatCode="ge" sourceLinked="1"/>
        <c:majorTickMark val="none"/>
        <c:minorTickMark val="none"/>
        <c:tickLblPos val="none"/>
        <c:crossAx val="97368320"/>
        <c:crosses val="autoZero"/>
        <c:auto val="1"/>
        <c:lblOffset val="100"/>
        <c:baseTimeUnit val="years"/>
      </c:dateAx>
      <c:valAx>
        <c:axId val="97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c:v>
                </c:pt>
                <c:pt idx="1">
                  <c:v>79.06</c:v>
                </c:pt>
                <c:pt idx="2">
                  <c:v>79.03</c:v>
                </c:pt>
                <c:pt idx="3">
                  <c:v>79.03</c:v>
                </c:pt>
                <c:pt idx="4">
                  <c:v>79.099999999999994</c:v>
                </c:pt>
              </c:numCache>
            </c:numRef>
          </c:val>
        </c:ser>
        <c:dLbls>
          <c:showLegendKey val="0"/>
          <c:showVal val="0"/>
          <c:showCatName val="0"/>
          <c:showSerName val="0"/>
          <c:showPercent val="0"/>
          <c:showBubbleSize val="0"/>
        </c:dLbls>
        <c:gapWidth val="150"/>
        <c:axId val="97411072"/>
        <c:axId val="974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97411072"/>
        <c:axId val="97412992"/>
      </c:lineChart>
      <c:dateAx>
        <c:axId val="97411072"/>
        <c:scaling>
          <c:orientation val="minMax"/>
        </c:scaling>
        <c:delete val="1"/>
        <c:axPos val="b"/>
        <c:numFmt formatCode="ge" sourceLinked="1"/>
        <c:majorTickMark val="none"/>
        <c:minorTickMark val="none"/>
        <c:tickLblPos val="none"/>
        <c:crossAx val="97412992"/>
        <c:crosses val="autoZero"/>
        <c:auto val="1"/>
        <c:lblOffset val="100"/>
        <c:baseTimeUnit val="years"/>
      </c:dateAx>
      <c:valAx>
        <c:axId val="974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58.55</c:v>
                </c:pt>
                <c:pt idx="1">
                  <c:v>60.16</c:v>
                </c:pt>
                <c:pt idx="2">
                  <c:v>50</c:v>
                </c:pt>
                <c:pt idx="3">
                  <c:v>61.9</c:v>
                </c:pt>
                <c:pt idx="4">
                  <c:v>60.43</c:v>
                </c:pt>
              </c:numCache>
            </c:numRef>
          </c:val>
        </c:ser>
        <c:dLbls>
          <c:showLegendKey val="0"/>
          <c:showVal val="0"/>
          <c:showCatName val="0"/>
          <c:showSerName val="0"/>
          <c:showPercent val="0"/>
          <c:showBubbleSize val="0"/>
        </c:dLbls>
        <c:gapWidth val="150"/>
        <c:axId val="110148992"/>
        <c:axId val="1101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48992"/>
        <c:axId val="110151168"/>
      </c:lineChart>
      <c:dateAx>
        <c:axId val="110148992"/>
        <c:scaling>
          <c:orientation val="minMax"/>
        </c:scaling>
        <c:delete val="1"/>
        <c:axPos val="b"/>
        <c:numFmt formatCode="ge" sourceLinked="1"/>
        <c:majorTickMark val="none"/>
        <c:minorTickMark val="none"/>
        <c:tickLblPos val="none"/>
        <c:crossAx val="110151168"/>
        <c:crosses val="autoZero"/>
        <c:auto val="1"/>
        <c:lblOffset val="100"/>
        <c:baseTimeUnit val="years"/>
      </c:dateAx>
      <c:valAx>
        <c:axId val="110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60896"/>
        <c:axId val="1341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60896"/>
        <c:axId val="134153344"/>
      </c:lineChart>
      <c:dateAx>
        <c:axId val="110160896"/>
        <c:scaling>
          <c:orientation val="minMax"/>
        </c:scaling>
        <c:delete val="1"/>
        <c:axPos val="b"/>
        <c:numFmt formatCode="ge" sourceLinked="1"/>
        <c:majorTickMark val="none"/>
        <c:minorTickMark val="none"/>
        <c:tickLblPos val="none"/>
        <c:crossAx val="134153344"/>
        <c:crosses val="autoZero"/>
        <c:auto val="1"/>
        <c:lblOffset val="100"/>
        <c:baseTimeUnit val="years"/>
      </c:dateAx>
      <c:valAx>
        <c:axId val="1341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09920"/>
        <c:axId val="134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09920"/>
        <c:axId val="134211840"/>
      </c:lineChart>
      <c:dateAx>
        <c:axId val="134209920"/>
        <c:scaling>
          <c:orientation val="minMax"/>
        </c:scaling>
        <c:delete val="1"/>
        <c:axPos val="b"/>
        <c:numFmt formatCode="ge" sourceLinked="1"/>
        <c:majorTickMark val="none"/>
        <c:minorTickMark val="none"/>
        <c:tickLblPos val="none"/>
        <c:crossAx val="134211840"/>
        <c:crosses val="autoZero"/>
        <c:auto val="1"/>
        <c:lblOffset val="100"/>
        <c:baseTimeUnit val="years"/>
      </c:dateAx>
      <c:valAx>
        <c:axId val="134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93760"/>
        <c:axId val="846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93760"/>
        <c:axId val="84695680"/>
      </c:lineChart>
      <c:dateAx>
        <c:axId val="84693760"/>
        <c:scaling>
          <c:orientation val="minMax"/>
        </c:scaling>
        <c:delete val="1"/>
        <c:axPos val="b"/>
        <c:numFmt formatCode="ge" sourceLinked="1"/>
        <c:majorTickMark val="none"/>
        <c:minorTickMark val="none"/>
        <c:tickLblPos val="none"/>
        <c:crossAx val="84695680"/>
        <c:crosses val="autoZero"/>
        <c:auto val="1"/>
        <c:lblOffset val="100"/>
        <c:baseTimeUnit val="years"/>
      </c:dateAx>
      <c:valAx>
        <c:axId val="846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86112"/>
        <c:axId val="102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86112"/>
        <c:axId val="102988032"/>
      </c:lineChart>
      <c:dateAx>
        <c:axId val="102986112"/>
        <c:scaling>
          <c:orientation val="minMax"/>
        </c:scaling>
        <c:delete val="1"/>
        <c:axPos val="b"/>
        <c:numFmt formatCode="ge" sourceLinked="1"/>
        <c:majorTickMark val="none"/>
        <c:minorTickMark val="none"/>
        <c:tickLblPos val="none"/>
        <c:crossAx val="102988032"/>
        <c:crosses val="autoZero"/>
        <c:auto val="1"/>
        <c:lblOffset val="100"/>
        <c:baseTimeUnit val="years"/>
      </c:dateAx>
      <c:valAx>
        <c:axId val="102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1787.43</c:v>
                </c:pt>
                <c:pt idx="1">
                  <c:v>1629.67</c:v>
                </c:pt>
                <c:pt idx="2">
                  <c:v>1559.64</c:v>
                </c:pt>
                <c:pt idx="3">
                  <c:v>1444.62</c:v>
                </c:pt>
                <c:pt idx="4">
                  <c:v>1290.93</c:v>
                </c:pt>
              </c:numCache>
            </c:numRef>
          </c:val>
        </c:ser>
        <c:dLbls>
          <c:showLegendKey val="0"/>
          <c:showVal val="0"/>
          <c:showCatName val="0"/>
          <c:showSerName val="0"/>
          <c:showPercent val="0"/>
          <c:showBubbleSize val="0"/>
        </c:dLbls>
        <c:gapWidth val="150"/>
        <c:axId val="109590400"/>
        <c:axId val="100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09590400"/>
        <c:axId val="100798464"/>
      </c:lineChart>
      <c:dateAx>
        <c:axId val="109590400"/>
        <c:scaling>
          <c:orientation val="minMax"/>
        </c:scaling>
        <c:delete val="1"/>
        <c:axPos val="b"/>
        <c:numFmt formatCode="ge" sourceLinked="1"/>
        <c:majorTickMark val="none"/>
        <c:minorTickMark val="none"/>
        <c:tickLblPos val="none"/>
        <c:crossAx val="100798464"/>
        <c:crosses val="autoZero"/>
        <c:auto val="1"/>
        <c:lblOffset val="100"/>
        <c:baseTimeUnit val="years"/>
      </c:dateAx>
      <c:valAx>
        <c:axId val="100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51.72</c:v>
                </c:pt>
                <c:pt idx="1">
                  <c:v>54.15</c:v>
                </c:pt>
                <c:pt idx="2">
                  <c:v>55.27</c:v>
                </c:pt>
                <c:pt idx="3">
                  <c:v>56.52</c:v>
                </c:pt>
                <c:pt idx="4">
                  <c:v>54.97</c:v>
                </c:pt>
              </c:numCache>
            </c:numRef>
          </c:val>
        </c:ser>
        <c:dLbls>
          <c:showLegendKey val="0"/>
          <c:showVal val="0"/>
          <c:showCatName val="0"/>
          <c:showSerName val="0"/>
          <c:showPercent val="0"/>
          <c:showBubbleSize val="0"/>
        </c:dLbls>
        <c:gapWidth val="150"/>
        <c:axId val="100824576"/>
        <c:axId val="100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00824576"/>
        <c:axId val="100826496"/>
      </c:lineChart>
      <c:dateAx>
        <c:axId val="100824576"/>
        <c:scaling>
          <c:orientation val="minMax"/>
        </c:scaling>
        <c:delete val="1"/>
        <c:axPos val="b"/>
        <c:numFmt formatCode="ge" sourceLinked="1"/>
        <c:majorTickMark val="none"/>
        <c:minorTickMark val="none"/>
        <c:tickLblPos val="none"/>
        <c:crossAx val="100826496"/>
        <c:crosses val="autoZero"/>
        <c:auto val="1"/>
        <c:lblOffset val="100"/>
        <c:baseTimeUnit val="years"/>
      </c:dateAx>
      <c:valAx>
        <c:axId val="100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279.8</c:v>
                </c:pt>
                <c:pt idx="1">
                  <c:v>264.57</c:v>
                </c:pt>
                <c:pt idx="2">
                  <c:v>258.12</c:v>
                </c:pt>
                <c:pt idx="3">
                  <c:v>256.38</c:v>
                </c:pt>
                <c:pt idx="4">
                  <c:v>266.24</c:v>
                </c:pt>
              </c:numCache>
            </c:numRef>
          </c:val>
        </c:ser>
        <c:dLbls>
          <c:showLegendKey val="0"/>
          <c:showVal val="0"/>
          <c:showCatName val="0"/>
          <c:showSerName val="0"/>
          <c:showPercent val="0"/>
          <c:showBubbleSize val="0"/>
        </c:dLbls>
        <c:gapWidth val="150"/>
        <c:axId val="97329920"/>
        <c:axId val="973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97329920"/>
        <c:axId val="97331840"/>
      </c:lineChart>
      <c:dateAx>
        <c:axId val="97329920"/>
        <c:scaling>
          <c:orientation val="minMax"/>
        </c:scaling>
        <c:delete val="1"/>
        <c:axPos val="b"/>
        <c:numFmt formatCode="ge" sourceLinked="1"/>
        <c:majorTickMark val="none"/>
        <c:minorTickMark val="none"/>
        <c:tickLblPos val="none"/>
        <c:crossAx val="97331840"/>
        <c:crosses val="autoZero"/>
        <c:auto val="1"/>
        <c:lblOffset val="100"/>
        <c:baseTimeUnit val="years"/>
      </c:dateAx>
      <c:valAx>
        <c:axId val="973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須賀川市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77990</v>
      </c>
      <c r="AM8" s="47"/>
      <c r="AN8" s="47"/>
      <c r="AO8" s="47"/>
      <c r="AP8" s="47"/>
      <c r="AQ8" s="47"/>
      <c r="AR8" s="47"/>
      <c r="AS8" s="47"/>
      <c r="AT8" s="43">
        <f>データ!S6</f>
        <v>279.43</v>
      </c>
      <c r="AU8" s="43"/>
      <c r="AV8" s="43"/>
      <c r="AW8" s="43"/>
      <c r="AX8" s="43"/>
      <c r="AY8" s="43"/>
      <c r="AZ8" s="43"/>
      <c r="BA8" s="43"/>
      <c r="BB8" s="43">
        <f>データ!T6</f>
        <v>279.10000000000002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44.58</v>
      </c>
      <c r="Q10" s="43"/>
      <c r="R10" s="43"/>
      <c r="S10" s="43"/>
      <c r="T10" s="43"/>
      <c r="U10" s="43"/>
      <c r="V10" s="43"/>
      <c r="W10" s="43">
        <f>データ!P6</f>
        <v>100</v>
      </c>
      <c r="X10" s="43"/>
      <c r="Y10" s="43"/>
      <c r="Z10" s="43"/>
      <c r="AA10" s="43"/>
      <c r="AB10" s="43"/>
      <c r="AC10" s="43"/>
      <c r="AD10" s="47">
        <f>データ!Q6</f>
        <v>2572</v>
      </c>
      <c r="AE10" s="47"/>
      <c r="AF10" s="47"/>
      <c r="AG10" s="47"/>
      <c r="AH10" s="47"/>
      <c r="AI10" s="47"/>
      <c r="AJ10" s="47"/>
      <c r="AK10" s="2"/>
      <c r="AL10" s="47">
        <f>データ!U6</f>
        <v>34648</v>
      </c>
      <c r="AM10" s="47"/>
      <c r="AN10" s="47"/>
      <c r="AO10" s="47"/>
      <c r="AP10" s="47"/>
      <c r="AQ10" s="47"/>
      <c r="AR10" s="47"/>
      <c r="AS10" s="47"/>
      <c r="AT10" s="43">
        <f>データ!V6</f>
        <v>8.9600000000000009</v>
      </c>
      <c r="AU10" s="43"/>
      <c r="AV10" s="43"/>
      <c r="AW10" s="43"/>
      <c r="AX10" s="43"/>
      <c r="AY10" s="43"/>
      <c r="AZ10" s="43"/>
      <c r="BA10" s="43"/>
      <c r="BB10" s="43">
        <f>データ!W6</f>
        <v>3866.96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2015</v>
      </c>
      <c r="C6" s="31">
        <f t="shared" ref="C6:W6" si="3">C7</f>
        <v>72079</v>
      </c>
      <c r="D6" s="31">
        <f t="shared" si="3"/>
        <v>47</v>
      </c>
      <c r="E6" s="31">
        <f t="shared" si="3"/>
        <v>17</v>
      </c>
      <c r="F6" s="31">
        <f t="shared" si="3"/>
        <v>1</v>
      </c>
      <c r="G6" s="31">
        <f t="shared" si="3"/>
        <v>0</v>
      </c>
      <c r="H6" s="31" t="str">
        <f t="shared" si="3"/>
        <v>福島県　須賀川市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44.58</v>
      </c>
      <c r="P6" s="32">
        <f t="shared" si="3"/>
        <v>100</v>
      </c>
      <c r="Q6" s="32">
        <f t="shared" si="3"/>
        <v>2572</v>
      </c>
      <c r="R6" s="32">
        <f t="shared" si="3"/>
        <v>77990</v>
      </c>
      <c r="S6" s="32">
        <f t="shared" si="3"/>
        <v>279.43</v>
      </c>
      <c r="T6" s="32">
        <f t="shared" si="3"/>
        <v>279.10000000000002</v>
      </c>
      <c r="U6" s="32">
        <f t="shared" si="3"/>
        <v>34648</v>
      </c>
      <c r="V6" s="32">
        <f t="shared" si="3"/>
        <v>8.9600000000000009</v>
      </c>
      <c r="W6" s="32">
        <f t="shared" si="3"/>
        <v>3866.96</v>
      </c>
      <c r="X6" s="33">
        <f>IF(X7="",NA(),X7)</f>
        <v>58.55</v>
      </c>
      <c r="Y6" s="33">
        <f t="shared" ref="Y6:AG6" si="4">IF(Y7="",NA(),Y7)</f>
        <v>60.16</v>
      </c>
      <c r="Z6" s="33">
        <f t="shared" si="4"/>
        <v>50</v>
      </c>
      <c r="AA6" s="33">
        <f t="shared" si="4"/>
        <v>61.9</v>
      </c>
      <c r="AB6" s="33">
        <f t="shared" si="4"/>
        <v>60.43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1787.43</v>
      </c>
      <c r="BF6" s="33">
        <f t="shared" ref="BF6:BN6" si="7">IF(BF7="",NA(),BF7)</f>
        <v>1629.67</v>
      </c>
      <c r="BG6" s="33">
        <f t="shared" si="7"/>
        <v>1559.64</v>
      </c>
      <c r="BH6" s="33">
        <f t="shared" si="7"/>
        <v>1444.62</v>
      </c>
      <c r="BI6" s="33">
        <f t="shared" si="7"/>
        <v>1290.93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51.72</v>
      </c>
      <c r="BQ6" s="33">
        <f t="shared" ref="BQ6:BY6" si="8">IF(BQ7="",NA(),BQ7)</f>
        <v>54.15</v>
      </c>
      <c r="BR6" s="33">
        <f t="shared" si="8"/>
        <v>55.27</v>
      </c>
      <c r="BS6" s="33">
        <f t="shared" si="8"/>
        <v>56.52</v>
      </c>
      <c r="BT6" s="33">
        <f t="shared" si="8"/>
        <v>54.97</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279.8</v>
      </c>
      <c r="CB6" s="33">
        <f t="shared" ref="CB6:CJ6" si="9">IF(CB7="",NA(),CB7)</f>
        <v>264.57</v>
      </c>
      <c r="CC6" s="33">
        <f t="shared" si="9"/>
        <v>258.12</v>
      </c>
      <c r="CD6" s="33">
        <f t="shared" si="9"/>
        <v>256.38</v>
      </c>
      <c r="CE6" s="33">
        <f t="shared" si="9"/>
        <v>266.24</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78.8</v>
      </c>
      <c r="CX6" s="33">
        <f t="shared" ref="CX6:DF6" si="11">IF(CX7="",NA(),CX7)</f>
        <v>79.06</v>
      </c>
      <c r="CY6" s="33">
        <f t="shared" si="11"/>
        <v>79.03</v>
      </c>
      <c r="CZ6" s="33">
        <f t="shared" si="11"/>
        <v>79.03</v>
      </c>
      <c r="DA6" s="33">
        <f t="shared" si="11"/>
        <v>79.099999999999994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x14ac:dyDescent="0.15">
      <c r="A7" s="26"/>
      <c r="B7" s="35">
        <v>2015</v>
      </c>
      <c r="C7" s="35">
        <v>72079</v>
      </c>
      <c r="D7" s="35">
        <v>47</v>
      </c>
      <c r="E7" s="35">
        <v>17</v>
      </c>
      <c r="F7" s="35">
        <v>1</v>
      </c>
      <c r="G7" s="35">
        <v>0</v>
      </c>
      <c r="H7" s="35" t="s">
        <v>95</v>
      </c>
      <c r="I7" s="35" t="s">
        <v>96</v>
      </c>
      <c r="J7" s="35" t="s">
        <v>97</v>
      </c>
      <c r="K7" s="35" t="s">
        <v>98</v>
      </c>
      <c r="L7" s="35" t="s">
        <v>99</v>
      </c>
      <c r="M7" s="36" t="s">
        <v>100</v>
      </c>
      <c r="N7" s="36" t="s">
        <v>101</v>
      </c>
      <c r="O7" s="36">
        <v>44.58</v>
      </c>
      <c r="P7" s="36">
        <v>100</v>
      </c>
      <c r="Q7" s="36">
        <v>2572</v>
      </c>
      <c r="R7" s="36">
        <v>77990</v>
      </c>
      <c r="S7" s="36">
        <v>279.43</v>
      </c>
      <c r="T7" s="36">
        <v>279.10000000000002</v>
      </c>
      <c r="U7" s="36">
        <v>34648</v>
      </c>
      <c r="V7" s="36">
        <v>8.9600000000000009</v>
      </c>
      <c r="W7" s="36">
        <v>3866.96</v>
      </c>
      <c r="X7" s="36">
        <v>58.55</v>
      </c>
      <c r="Y7" s="36">
        <v>60.16</v>
      </c>
      <c r="Z7" s="36">
        <v>50</v>
      </c>
      <c r="AA7" s="36">
        <v>61.9</v>
      </c>
      <c r="AB7" s="36">
        <v>60.43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1787.43</v>
      </c>
      <c r="BF7" s="36">
        <v>1629.67</v>
      </c>
      <c r="BG7" s="36">
        <v>1559.64</v>
      </c>
      <c r="BH7" s="36">
        <v>1444.62</v>
      </c>
      <c r="BI7" s="36">
        <v>1290.93</v>
      </c>
      <c r="BJ7" s="36">
        <v>1247.2</v>
      </c>
      <c r="BK7" s="36">
        <v>1189.0999999999999</v>
      </c>
      <c r="BL7" s="36">
        <v>1115.1099999999999</v>
      </c>
      <c r="BM7" s="36">
        <v>1010.51</v>
      </c>
      <c r="BN7" s="36">
        <v>1031.56</v>
      </c>
      <c r="BO7" s="36">
        <v>763.62</v>
      </c>
      <c r="BP7" s="36">
        <v>51.72</v>
      </c>
      <c r="BQ7" s="36">
        <v>54.15</v>
      </c>
      <c r="BR7" s="36">
        <v>55.27</v>
      </c>
      <c r="BS7" s="36">
        <v>56.52</v>
      </c>
      <c r="BT7" s="36">
        <v>54.97</v>
      </c>
      <c r="BU7" s="36">
        <v>77.489999999999995</v>
      </c>
      <c r="BV7" s="36">
        <v>78.78</v>
      </c>
      <c r="BW7" s="36">
        <v>79.540000000000006</v>
      </c>
      <c r="BX7" s="36">
        <v>83</v>
      </c>
      <c r="BY7" s="36">
        <v>84.32</v>
      </c>
      <c r="BZ7" s="36">
        <v>98.53</v>
      </c>
      <c r="CA7" s="36">
        <v>279.8</v>
      </c>
      <c r="CB7" s="36">
        <v>264.57</v>
      </c>
      <c r="CC7" s="36">
        <v>258.12</v>
      </c>
      <c r="CD7" s="36">
        <v>256.38</v>
      </c>
      <c r="CE7" s="36">
        <v>266.24</v>
      </c>
      <c r="CF7" s="36">
        <v>201.25</v>
      </c>
      <c r="CG7" s="36">
        <v>199.32</v>
      </c>
      <c r="CH7" s="36">
        <v>199.36</v>
      </c>
      <c r="CI7" s="36">
        <v>193.74</v>
      </c>
      <c r="CJ7" s="36">
        <v>188.12</v>
      </c>
      <c r="CK7" s="36">
        <v>139.69999999999999</v>
      </c>
      <c r="CL7" s="36" t="s">
        <v>100</v>
      </c>
      <c r="CM7" s="36" t="s">
        <v>100</v>
      </c>
      <c r="CN7" s="36" t="s">
        <v>100</v>
      </c>
      <c r="CO7" s="36" t="s">
        <v>100</v>
      </c>
      <c r="CP7" s="36" t="s">
        <v>100</v>
      </c>
      <c r="CQ7" s="36">
        <v>63.88</v>
      </c>
      <c r="CR7" s="36">
        <v>65.31</v>
      </c>
      <c r="CS7" s="36">
        <v>62.09</v>
      </c>
      <c r="CT7" s="36">
        <v>62.23</v>
      </c>
      <c r="CU7" s="36">
        <v>60</v>
      </c>
      <c r="CV7" s="36">
        <v>60.01</v>
      </c>
      <c r="CW7" s="36">
        <v>78.8</v>
      </c>
      <c r="CX7" s="36">
        <v>79.06</v>
      </c>
      <c r="CY7" s="36">
        <v>79.03</v>
      </c>
      <c r="CZ7" s="36">
        <v>79.03</v>
      </c>
      <c r="DA7" s="36">
        <v>79.099999999999994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2017-02-22T00:02:21Z</cp:lastPrinted>
  <dcterms:created xsi:type="dcterms:W3CDTF">2017-02-08T02:45:35Z</dcterms:created>
  <dcterms:modified xsi:type="dcterms:W3CDTF">2017-02-22T00:02:23Z</dcterms:modified>
  <cp:category/>
</cp:coreProperties>
</file>