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1c 山浦\☆公営企業関係\H28\2月　公営企業に係る「経営比較分析表」の分析等について\（20170215再提出）福島市【経営比較分析表】下水道\"/>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<sst xmlns="http://schemas.openxmlformats.org/spreadsheetml/2006/main" count="221" uniqueCount="111">
  <si>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</si>
  <si>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</si>
  <si>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</si>
  <si>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</si>
  <si>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</si>
  <si>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</si>
  <si>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</si>
  <si>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</si>
  <si>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</si>
  <si>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</si>
  <si>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</si>
  <si>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</si>
  <si>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</si>
  <si>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</si>
  <si>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</si>
  <si>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</si>
  <si>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</si>
  <si>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</si>
  <si>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</si>
  <si>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</si>
  <si>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</si>
  <si>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</si>
  <si>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</si>
  <si>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</si>
  <si>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</si>
  <si>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</si>
  <si>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</si>
  <si>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</si>
  <si>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</si>
  <si>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</si>
  <si>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</si>
  <si>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</si>
  <si>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</si>
  <si>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</si>
  <si>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</si>
  <si>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</si>
  <si>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</si>
  <si>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</si>
  <si>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</si>
  <si>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</si>
  <si>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</si>
  <si>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</si>
  <si>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</si>
  <si>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</si>
  <si>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</si>
  <si>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</si>
  <si>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</si>
  <si>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</si>
  <si>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</si>
  <si>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</si>
  <si>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</si>
  <si>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</si>
  <si>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</si>
  <si>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</si>
  <si>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</si>
  <si>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</si>
  <si>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</si>
  <si>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</si>
  <si>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</si>
  <si>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</si>
  <si>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</si>
  <si>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</si>
  <si>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</si>
  <si>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</si>
  <si>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</si>
  <si>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</si>
  <si>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</si>
  <si>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</si>
  <si>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</si>
  <si>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</si>
  <si>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</si>
  <si>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</si>
  <si>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</si>
  <si>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</si>
  <si>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</si>
  <si>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</si>
  <si>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</si>
  <si>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</si>
  <si>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</si>
  <si>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</si>
  <si>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</si>
  <si>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</si>
  <si>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</si>
  <si>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</si>
  <si>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</si>
  <si>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</si>
  <si>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</si>
  <si>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</si>
  <si>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</si>
  <si>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</si>
  <si>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</si>
  <si>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</si>
  <si>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</si>
  <si>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</si>
  <si>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</si>
  <si>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</si>
  <si>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福島市</t>
  </si>
  <si>
    <t>法非適用</t>
  </si>
  <si>
    <t>下水道事業</t>
  </si>
  <si>
    <t>公共下水道</t>
  </si>
  <si>
    <t>Ad</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</si>
  <si>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</si>
  <si>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</si>
  <si>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</si>
  <si>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</si>
  <si>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</si>
  <si>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</si>
  <si>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</si>
  <si>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公共下水道事業は、集中的に下水道管渠の整備を実施した時期の企業債償還がピークを迎えていることや、施設の利用開始から約45年が経過し、修繕が必要な箇所の増加など維持管理にも多くの費用が必要となっています。それにより類似団体や全国平均に比べ、企業債残高対事業規模比率や汚水処理原価が高く、経費回収率は低い状況になっています。
　また、堀河町終末処理場での汚水処理を順次流域下水道へ切り替えてきた結果、堀河町終末処理場の施設能力が過大となり、施設利用率が低い水準となっています。
　以上のように、厳しい経営状況ですが、低利の企業債への借り換え実施や、借り入れの原因となる建設改良費の抑制に努めています。</t>
    <phoneticPr fontId="4"/>
  </si>
  <si>
    <t>　管路建設着工後、一般的な耐用年数といわれる50年が経過する施設が出てきており、老朽化に起因した事故や機能停止を防止するための対策（予防保全型の維持管理）が必要となっているため、長寿命化計画を策定し、平成27年度から老朽化対策工事に着手しました。
　また、東日本大震災により被災した管路施設の改修を実施しました。</t>
    <phoneticPr fontId="4"/>
  </si>
  <si>
    <t>　平成28年4月からの本市下水道事業への地方公営企業法の一部適用により、新たに作成する財務資料を用いた経営分析が可能になります。
　適切な需要予測に基づいた計画的な施設整備、効率的な整備手法の採用などによる企業債の抑制や、老朽化施設に対する予防保全型維持管理による修繕費用の縮減を図り、汚水処理原価の低減に努めます。また、下水道への接続推進などによる使用料の増収に努め、経費回収率の向上を図り、経営の健全化を進め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</si>
</sst>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0.01</c:v>
                </c:pt>
                <c:pt idx="1">
                  <c:v>1.45</c:v>
                </c:pt>
                <c:pt idx="2">
                  <c:v>0.39</c:v>
                </c:pt>
                <c:pt idx="3">
                  <c:v>0.14000000000000001</c:v>
                </c:pt>
                <c:pt idx="4">
                  <c:v>0.14000000000000001</c:v>
                </c:pt>
              </c:numCache>
            </c:numRef>
          </c:val>
        </c:ser>
        <c:dLbls>
          <c:showLegendKey val="0"/>
          <c:showVal val="0"/>
          <c:showCatName val="0"/>
          <c:showSerName val="0"/>
          <c:showPercent val="0"/>
          <c:showBubbleSize val="0"/>
        </c:dLbls>
        <c:gapWidth val="150"/>
        <c:axId val="270341880"/>
        <c:axId val="27034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0.11</c:v>
                </c:pt>
                <c:pt idx="1">
                  <c:v>0.14000000000000001</c:v>
                </c:pt>
                <c:pt idx="2">
                  <c:v>0.11</c:v>
                </c:pt>
                <c:pt idx="3">
                  <c:v>0.08</c:v>
                </c:pt>
                <c:pt idx="4">
                  <c:v>0.22</c:v>
                </c:pt>
              </c:numCache>
            </c:numRef>
          </c:val>
          <c:smooth val="0"/>
        </c:ser>
        <c:dLbls>
          <c:showLegendKey val="0"/>
          <c:showVal val="0"/>
          <c:showCatName val="0"/>
          <c:showSerName val="0"/>
          <c:showPercent val="0"/>
          <c:showBubbleSize val="0"/>
        </c:dLbls>
        <c:marker val="1"/>
        <c:smooth val="0"/>
        <c:axId val="270341880"/>
        <c:axId val="270341488"/>
      </c:lineChart>
      <c:dateAx>
        <c:axId val="270341880"/>
        <c:scaling>
          <c:orientation val="minMax"/>
        </c:scaling>
        <c:delete val="1"/>
        <c:axPos val="b"/>
        <c:numFmt formatCode="ge" sourceLinked="1"/>
        <c:majorTickMark val="none"/>
        <c:minorTickMark val="none"/>
        <c:tickLblPos val="none"/>
        <c:crossAx val="270341488"/>
        <c:crosses val="autoZero"/>
        <c:auto val="1"/>
        <c:lblOffset val="100"/>
        <c:baseTimeUnit val="years"/>
      </c:dateAx>
      <c:valAx>
        <c:axId val="27034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34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26.14</c:v>
                </c:pt>
                <c:pt idx="1">
                  <c:v>28.61</c:v>
                </c:pt>
                <c:pt idx="2">
                  <c:v>32.03</c:v>
                </c:pt>
                <c:pt idx="3">
                  <c:v>31.79</c:v>
                </c:pt>
                <c:pt idx="4">
                  <c:v>28.17</c:v>
                </c:pt>
              </c:numCache>
            </c:numRef>
          </c:val>
        </c:ser>
        <c:dLbls>
          <c:showLegendKey val="0"/>
          <c:showVal val="0"/>
          <c:showCatName val="0"/>
          <c:showSerName val="0"/>
          <c:showPercent val="0"/>
          <c:showBubbleSize val="0"/>
        </c:dLbls>
        <c:gapWidth val="150"/>
        <c:axId val="279263192"/>
        <c:axId val="27926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68.209999999999994</c:v>
                </c:pt>
                <c:pt idx="1">
                  <c:v>67.569999999999993</c:v>
                </c:pt>
                <c:pt idx="2">
                  <c:v>67.099999999999994</c:v>
                </c:pt>
                <c:pt idx="3">
                  <c:v>67.95</c:v>
                </c:pt>
                <c:pt idx="4">
                  <c:v>66.63</c:v>
                </c:pt>
              </c:numCache>
            </c:numRef>
          </c:val>
          <c:smooth val="0"/>
        </c:ser>
        <c:dLbls>
          <c:showLegendKey val="0"/>
          <c:showVal val="0"/>
          <c:showCatName val="0"/>
          <c:showSerName val="0"/>
          <c:showPercent val="0"/>
          <c:showBubbleSize val="0"/>
        </c:dLbls>
        <c:marker val="1"/>
        <c:smooth val="0"/>
        <c:axId val="279263192"/>
        <c:axId val="279267504"/>
      </c:lineChart>
      <c:dateAx>
        <c:axId val="279263192"/>
        <c:scaling>
          <c:orientation val="minMax"/>
        </c:scaling>
        <c:delete val="1"/>
        <c:axPos val="b"/>
        <c:numFmt formatCode="ge" sourceLinked="1"/>
        <c:majorTickMark val="none"/>
        <c:minorTickMark val="none"/>
        <c:tickLblPos val="none"/>
        <c:crossAx val="279267504"/>
        <c:crosses val="autoZero"/>
        <c:auto val="1"/>
        <c:lblOffset val="100"/>
        <c:baseTimeUnit val="years"/>
      </c:dateAx>
      <c:valAx>
        <c:axId val="27926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26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94.05</c:v>
                </c:pt>
                <c:pt idx="1">
                  <c:v>94.61</c:v>
                </c:pt>
                <c:pt idx="2">
                  <c:v>95.18</c:v>
                </c:pt>
                <c:pt idx="3">
                  <c:v>96.03</c:v>
                </c:pt>
                <c:pt idx="4">
                  <c:v>96</c:v>
                </c:pt>
              </c:numCache>
            </c:numRef>
          </c:val>
        </c:ser>
        <c:dLbls>
          <c:showLegendKey val="0"/>
          <c:showVal val="0"/>
          <c:showCatName val="0"/>
          <c:showSerName val="0"/>
          <c:showPercent val="0"/>
          <c:showBubbleSize val="0"/>
        </c:dLbls>
        <c:gapWidth val="150"/>
        <c:axId val="279262408"/>
        <c:axId val="27901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92.8</c:v>
                </c:pt>
                <c:pt idx="1">
                  <c:v>92.87</c:v>
                </c:pt>
                <c:pt idx="2">
                  <c:v>93.01</c:v>
                </c:pt>
                <c:pt idx="3">
                  <c:v>93.12</c:v>
                </c:pt>
                <c:pt idx="4">
                  <c:v>93.38</c:v>
                </c:pt>
              </c:numCache>
            </c:numRef>
          </c:val>
          <c:smooth val="0"/>
        </c:ser>
        <c:dLbls>
          <c:showLegendKey val="0"/>
          <c:showVal val="0"/>
          <c:showCatName val="0"/>
          <c:showSerName val="0"/>
          <c:showPercent val="0"/>
          <c:showBubbleSize val="0"/>
        </c:dLbls>
        <c:marker val="1"/>
        <c:smooth val="0"/>
        <c:axId val="279262408"/>
        <c:axId val="279011904"/>
      </c:lineChart>
      <c:dateAx>
        <c:axId val="279262408"/>
        <c:scaling>
          <c:orientation val="minMax"/>
        </c:scaling>
        <c:delete val="1"/>
        <c:axPos val="b"/>
        <c:numFmt formatCode="ge" sourceLinked="1"/>
        <c:majorTickMark val="none"/>
        <c:minorTickMark val="none"/>
        <c:tickLblPos val="none"/>
        <c:crossAx val="279011904"/>
        <c:crosses val="autoZero"/>
        <c:auto val="1"/>
        <c:lblOffset val="100"/>
        <c:baseTimeUnit val="years"/>
      </c:dateAx>
      <c:valAx>
        <c:axId val="27901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26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71.83</c:v>
                </c:pt>
                <c:pt idx="1">
                  <c:v>76.709999999999994</c:v>
                </c:pt>
                <c:pt idx="2">
                  <c:v>62.92</c:v>
                </c:pt>
                <c:pt idx="3">
                  <c:v>74.569999999999993</c:v>
                </c:pt>
                <c:pt idx="4">
                  <c:v>66.73</c:v>
                </c:pt>
              </c:numCache>
            </c:numRef>
          </c:val>
        </c:ser>
        <c:dLbls>
          <c:showLegendKey val="0"/>
          <c:showVal val="0"/>
          <c:showCatName val="0"/>
          <c:showSerName val="0"/>
          <c:showPercent val="0"/>
          <c:showBubbleSize val="0"/>
        </c:dLbls>
        <c:gapWidth val="150"/>
        <c:axId val="270340312"/>
        <c:axId val="27034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0340312"/>
        <c:axId val="270340704"/>
      </c:lineChart>
      <c:dateAx>
        <c:axId val="270340312"/>
        <c:scaling>
          <c:orientation val="minMax"/>
        </c:scaling>
        <c:delete val="1"/>
        <c:axPos val="b"/>
        <c:numFmt formatCode="ge" sourceLinked="1"/>
        <c:majorTickMark val="none"/>
        <c:minorTickMark val="none"/>
        <c:tickLblPos val="none"/>
        <c:crossAx val="270340704"/>
        <c:crosses val="autoZero"/>
        <c:auto val="1"/>
        <c:lblOffset val="100"/>
        <c:baseTimeUnit val="years"/>
      </c:dateAx>
      <c:valAx>
        <c:axId val="27034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340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9010336"/>
        <c:axId val="27901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9010336"/>
        <c:axId val="279011120"/>
      </c:lineChart>
      <c:dateAx>
        <c:axId val="279010336"/>
        <c:scaling>
          <c:orientation val="minMax"/>
        </c:scaling>
        <c:delete val="1"/>
        <c:axPos val="b"/>
        <c:numFmt formatCode="ge" sourceLinked="1"/>
        <c:majorTickMark val="none"/>
        <c:minorTickMark val="none"/>
        <c:tickLblPos val="none"/>
        <c:crossAx val="279011120"/>
        <c:crosses val="autoZero"/>
        <c:auto val="1"/>
        <c:lblOffset val="100"/>
        <c:baseTimeUnit val="years"/>
      </c:dateAx>
      <c:valAx>
        <c:axId val="27901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01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9014256"/>
        <c:axId val="27901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9014256"/>
        <c:axId val="279012688"/>
      </c:lineChart>
      <c:dateAx>
        <c:axId val="279014256"/>
        <c:scaling>
          <c:orientation val="minMax"/>
        </c:scaling>
        <c:delete val="1"/>
        <c:axPos val="b"/>
        <c:numFmt formatCode="ge" sourceLinked="1"/>
        <c:majorTickMark val="none"/>
        <c:minorTickMark val="none"/>
        <c:tickLblPos val="none"/>
        <c:crossAx val="279012688"/>
        <c:crosses val="autoZero"/>
        <c:auto val="1"/>
        <c:lblOffset val="100"/>
        <c:baseTimeUnit val="years"/>
      </c:dateAx>
      <c:valAx>
        <c:axId val="27901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01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9007592"/>
        <c:axId val="27900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9007592"/>
        <c:axId val="279008768"/>
      </c:lineChart>
      <c:dateAx>
        <c:axId val="279007592"/>
        <c:scaling>
          <c:orientation val="minMax"/>
        </c:scaling>
        <c:delete val="1"/>
        <c:axPos val="b"/>
        <c:numFmt formatCode="ge" sourceLinked="1"/>
        <c:majorTickMark val="none"/>
        <c:minorTickMark val="none"/>
        <c:tickLblPos val="none"/>
        <c:crossAx val="279008768"/>
        <c:crosses val="autoZero"/>
        <c:auto val="1"/>
        <c:lblOffset val="100"/>
        <c:baseTimeUnit val="years"/>
      </c:dateAx>
      <c:valAx>
        <c:axId val="27900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007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9009552"/>
        <c:axId val="279263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9009552"/>
        <c:axId val="279263976"/>
      </c:lineChart>
      <c:dateAx>
        <c:axId val="279009552"/>
        <c:scaling>
          <c:orientation val="minMax"/>
        </c:scaling>
        <c:delete val="1"/>
        <c:axPos val="b"/>
        <c:numFmt formatCode="ge" sourceLinked="1"/>
        <c:majorTickMark val="none"/>
        <c:minorTickMark val="none"/>
        <c:tickLblPos val="none"/>
        <c:crossAx val="279263976"/>
        <c:crosses val="autoZero"/>
        <c:auto val="1"/>
        <c:lblOffset val="100"/>
        <c:baseTimeUnit val="years"/>
      </c:dateAx>
      <c:valAx>
        <c:axId val="279263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00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1434.82</c:v>
                </c:pt>
                <c:pt idx="1">
                  <c:v>1324.95</c:v>
                </c:pt>
                <c:pt idx="2">
                  <c:v>1241.96</c:v>
                </c:pt>
                <c:pt idx="3">
                  <c:v>1128.8900000000001</c:v>
                </c:pt>
                <c:pt idx="4">
                  <c:v>1281.27</c:v>
                </c:pt>
              </c:numCache>
            </c:numRef>
          </c:val>
        </c:ser>
        <c:dLbls>
          <c:showLegendKey val="0"/>
          <c:showVal val="0"/>
          <c:showCatName val="0"/>
          <c:showSerName val="0"/>
          <c:showPercent val="0"/>
          <c:showBubbleSize val="0"/>
        </c:dLbls>
        <c:gapWidth val="150"/>
        <c:axId val="279264368"/>
        <c:axId val="279268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978.41</c:v>
                </c:pt>
                <c:pt idx="1">
                  <c:v>935.65</c:v>
                </c:pt>
                <c:pt idx="2">
                  <c:v>924.44</c:v>
                </c:pt>
                <c:pt idx="3">
                  <c:v>963.16</c:v>
                </c:pt>
                <c:pt idx="4">
                  <c:v>1017.47</c:v>
                </c:pt>
              </c:numCache>
            </c:numRef>
          </c:val>
          <c:smooth val="0"/>
        </c:ser>
        <c:dLbls>
          <c:showLegendKey val="0"/>
          <c:showVal val="0"/>
          <c:showCatName val="0"/>
          <c:showSerName val="0"/>
          <c:showPercent val="0"/>
          <c:showBubbleSize val="0"/>
        </c:dLbls>
        <c:marker val="1"/>
        <c:smooth val="0"/>
        <c:axId val="279264368"/>
        <c:axId val="279268680"/>
      </c:lineChart>
      <c:dateAx>
        <c:axId val="279264368"/>
        <c:scaling>
          <c:orientation val="minMax"/>
        </c:scaling>
        <c:delete val="1"/>
        <c:axPos val="b"/>
        <c:numFmt formatCode="ge" sourceLinked="1"/>
        <c:majorTickMark val="none"/>
        <c:minorTickMark val="none"/>
        <c:tickLblPos val="none"/>
        <c:crossAx val="279268680"/>
        <c:crosses val="autoZero"/>
        <c:auto val="1"/>
        <c:lblOffset val="100"/>
        <c:baseTimeUnit val="years"/>
      </c:dateAx>
      <c:valAx>
        <c:axId val="279268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26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63.86</c:v>
                </c:pt>
                <c:pt idx="1">
                  <c:v>65.48</c:v>
                </c:pt>
                <c:pt idx="2">
                  <c:v>65.81</c:v>
                </c:pt>
                <c:pt idx="3">
                  <c:v>66</c:v>
                </c:pt>
                <c:pt idx="4">
                  <c:v>55.92</c:v>
                </c:pt>
              </c:numCache>
            </c:numRef>
          </c:val>
        </c:ser>
        <c:dLbls>
          <c:showLegendKey val="0"/>
          <c:showVal val="0"/>
          <c:showCatName val="0"/>
          <c:showSerName val="0"/>
          <c:showPercent val="0"/>
          <c:showBubbleSize val="0"/>
        </c:dLbls>
        <c:gapWidth val="150"/>
        <c:axId val="279264760"/>
        <c:axId val="27926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88.02</c:v>
                </c:pt>
                <c:pt idx="1">
                  <c:v>90.14</c:v>
                </c:pt>
                <c:pt idx="2">
                  <c:v>90.24</c:v>
                </c:pt>
                <c:pt idx="3">
                  <c:v>94.82</c:v>
                </c:pt>
                <c:pt idx="4">
                  <c:v>96.37</c:v>
                </c:pt>
              </c:numCache>
            </c:numRef>
          </c:val>
          <c:smooth val="0"/>
        </c:ser>
        <c:dLbls>
          <c:showLegendKey val="0"/>
          <c:showVal val="0"/>
          <c:showCatName val="0"/>
          <c:showSerName val="0"/>
          <c:showPercent val="0"/>
          <c:showBubbleSize val="0"/>
        </c:dLbls>
        <c:marker val="1"/>
        <c:smooth val="0"/>
        <c:axId val="279264760"/>
        <c:axId val="279266720"/>
      </c:lineChart>
      <c:dateAx>
        <c:axId val="279264760"/>
        <c:scaling>
          <c:orientation val="minMax"/>
        </c:scaling>
        <c:delete val="1"/>
        <c:axPos val="b"/>
        <c:numFmt formatCode="ge" sourceLinked="1"/>
        <c:majorTickMark val="none"/>
        <c:minorTickMark val="none"/>
        <c:tickLblPos val="none"/>
        <c:crossAx val="279266720"/>
        <c:crosses val="autoZero"/>
        <c:auto val="1"/>
        <c:lblOffset val="100"/>
        <c:baseTimeUnit val="years"/>
      </c:dateAx>
      <c:valAx>
        <c:axId val="27926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26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295.95999999999998</c:v>
                </c:pt>
                <c:pt idx="1">
                  <c:v>291.08999999999997</c:v>
                </c:pt>
                <c:pt idx="2">
                  <c:v>287.10000000000002</c:v>
                </c:pt>
                <c:pt idx="3">
                  <c:v>293.12</c:v>
                </c:pt>
                <c:pt idx="4">
                  <c:v>289.01</c:v>
                </c:pt>
              </c:numCache>
            </c:numRef>
          </c:val>
        </c:ser>
        <c:dLbls>
          <c:showLegendKey val="0"/>
          <c:showVal val="0"/>
          <c:showCatName val="0"/>
          <c:showSerName val="0"/>
          <c:showPercent val="0"/>
          <c:showBubbleSize val="0"/>
        </c:dLbls>
        <c:gapWidth val="150"/>
        <c:axId val="279268288"/>
        <c:axId val="27926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172.91</c:v>
                </c:pt>
                <c:pt idx="1">
                  <c:v>169.64</c:v>
                </c:pt>
                <c:pt idx="2">
                  <c:v>170.22</c:v>
                </c:pt>
                <c:pt idx="3">
                  <c:v>162.88</c:v>
                </c:pt>
                <c:pt idx="4">
                  <c:v>162.65</c:v>
                </c:pt>
              </c:numCache>
            </c:numRef>
          </c:val>
          <c:smooth val="0"/>
        </c:ser>
        <c:dLbls>
          <c:showLegendKey val="0"/>
          <c:showVal val="0"/>
          <c:showCatName val="0"/>
          <c:showSerName val="0"/>
          <c:showPercent val="0"/>
          <c:showBubbleSize val="0"/>
        </c:dLbls>
        <c:marker val="1"/>
        <c:smooth val="0"/>
        <c:axId val="279268288"/>
        <c:axId val="279265152"/>
      </c:lineChart>
      <c:dateAx>
        <c:axId val="279268288"/>
        <c:scaling>
          <c:orientation val="minMax"/>
        </c:scaling>
        <c:delete val="1"/>
        <c:axPos val="b"/>
        <c:numFmt formatCode="ge" sourceLinked="1"/>
        <c:majorTickMark val="none"/>
        <c:minorTickMark val="none"/>
        <c:tickLblPos val="none"/>
        <c:crossAx val="279265152"/>
        <c:crosses val="autoZero"/>
        <c:auto val="1"/>
        <c:lblOffset val="100"/>
        <c:baseTimeUnit val="years"/>
      </c:dateAx>
      <c:valAx>
        <c:axId val="27926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26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5" zoomScaleNormal="75" workbookViewId="0">
      <selection activeCell="CG23" sqref="CG2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福島市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Ad</v>
      </c>
      <c r="X8" s="70"/>
      <c r="Y8" s="70"/>
      <c r="Z8" s="70"/>
      <c r="AA8" s="70"/>
      <c r="AB8" s="70"/>
      <c r="AC8" s="70"/>
      <c r="AD8" s="3"/>
      <c r="AE8" s="3"/>
      <c r="AF8" s="3"/>
      <c r="AG8" s="3"/>
      <c r="AH8" s="3"/>
      <c r="AI8" s="3"/>
      <c r="AJ8" s="3"/>
      <c r="AK8" s="3"/>
      <c r="AL8" s="64">
        <f>データ!R6</f>
        <v>285026</v>
      </c>
      <c r="AM8" s="64"/>
      <c r="AN8" s="64"/>
      <c r="AO8" s="64"/>
      <c r="AP8" s="64"/>
      <c r="AQ8" s="64"/>
      <c r="AR8" s="64"/>
      <c r="AS8" s="64"/>
      <c r="AT8" s="63">
        <f>データ!S6</f>
        <v>767.72</v>
      </c>
      <c r="AU8" s="63"/>
      <c r="AV8" s="63"/>
      <c r="AW8" s="63"/>
      <c r="AX8" s="63"/>
      <c r="AY8" s="63"/>
      <c r="AZ8" s="63"/>
      <c r="BA8" s="63"/>
      <c r="BB8" s="63">
        <f>データ!T6</f>
        <v>371.26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64.989999999999995</v>
      </c>
      <c r="Q10" s="63"/>
      <c r="R10" s="63"/>
      <c r="S10" s="63"/>
      <c r="T10" s="63"/>
      <c r="U10" s="63"/>
      <c r="V10" s="63"/>
      <c r="W10" s="63">
        <f>データ!P6</f>
        <v>90.26</v>
      </c>
      <c r="X10" s="63"/>
      <c r="Y10" s="63"/>
      <c r="Z10" s="63"/>
      <c r="AA10" s="63"/>
      <c r="AB10" s="63"/>
      <c r="AC10" s="63"/>
      <c r="AD10" s="64">
        <f>データ!Q6</f>
        <v>2808</v>
      </c>
      <c r="AE10" s="64"/>
      <c r="AF10" s="64"/>
      <c r="AG10" s="64"/>
      <c r="AH10" s="64"/>
      <c r="AI10" s="64"/>
      <c r="AJ10" s="64"/>
      <c r="AK10" s="2"/>
      <c r="AL10" s="64">
        <f>データ!U6</f>
        <v>185485</v>
      </c>
      <c r="AM10" s="64"/>
      <c r="AN10" s="64"/>
      <c r="AO10" s="64"/>
      <c r="AP10" s="64"/>
      <c r="AQ10" s="64"/>
      <c r="AR10" s="64"/>
      <c r="AS10" s="64"/>
      <c r="AT10" s="63">
        <f>データ!V6</f>
        <v>38.19</v>
      </c>
      <c r="AU10" s="63"/>
      <c r="AV10" s="63"/>
      <c r="AW10" s="63"/>
      <c r="AX10" s="63"/>
      <c r="AY10" s="63"/>
      <c r="AZ10" s="63"/>
      <c r="BA10" s="63"/>
      <c r="BB10" s="63">
        <f>データ!W6</f>
        <v>4856.8999999999996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72010</v>
      </c>
      <c r="D6" s="31">
        <f t="shared" si="3"/>
        <v>47</v>
      </c>
      <c r="E6" s="31">
        <f t="shared" si="3"/>
        <v>17</v>
      </c>
      <c r="F6" s="31">
        <f t="shared" si="3"/>
        <v>1</v>
      </c>
      <c r="G6" s="31">
        <f t="shared" si="3"/>
        <v>0</v>
      </c>
      <c r="H6" s="31" t="str">
        <f t="shared" si="3"/>
        <v>福島県　福島市</v>
      </c>
      <c r="I6" s="31" t="str">
        <f t="shared" si="3"/>
        <v>法非適用</v>
      </c>
      <c r="J6" s="31" t="str">
        <f t="shared" si="3"/>
        <v>下水道事業</v>
      </c>
      <c r="K6" s="31" t="str">
        <f t="shared" si="3"/>
        <v>公共下水道</v>
      </c>
      <c r="L6" s="31" t="str">
        <f t="shared" si="3"/>
        <v>Ad</v>
      </c>
      <c r="M6" s="32" t="str">
        <f t="shared" si="3"/>
        <v>-</v>
      </c>
      <c r="N6" s="32" t="str">
        <f t="shared" si="3"/>
        <v>該当数値なし</v>
      </c>
      <c r="O6" s="32">
        <f t="shared" si="3"/>
        <v>64.989999999999995</v>
      </c>
      <c r="P6" s="32">
        <f t="shared" si="3"/>
        <v>90.26</v>
      </c>
      <c r="Q6" s="32">
        <f t="shared" si="3"/>
        <v>2808</v>
      </c>
      <c r="R6" s="32">
        <f t="shared" si="3"/>
        <v>285026</v>
      </c>
      <c r="S6" s="32">
        <f t="shared" si="3"/>
        <v>767.72</v>
      </c>
      <c r="T6" s="32">
        <f t="shared" si="3"/>
        <v>371.26</v>
      </c>
      <c r="U6" s="32">
        <f t="shared" si="3"/>
        <v>185485</v>
      </c>
      <c r="V6" s="32">
        <f t="shared" si="3"/>
        <v>38.19</v>
      </c>
      <c r="W6" s="32">
        <f t="shared" si="3"/>
        <v>4856.8999999999996</v>
      </c>
      <c r="X6" s="33">
        <f>IF(X7="",NA(),X7)</f>
        <v>71.83</v>
      </c>
      <c r="Y6" s="33">
        <f t="shared" ref="Y6:AG6" si="4">IF(Y7="",NA(),Y7)</f>
        <v>76.709999999999994</v>
      </c>
      <c r="Z6" s="33">
        <f t="shared" si="4"/>
        <v>62.92</v>
      </c>
      <c r="AA6" s="33">
        <f t="shared" si="4"/>
        <v>74.569999999999993</v>
      </c>
      <c r="AB6" s="33">
        <f t="shared" si="4"/>
        <v>66.73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1434.82</v>
      </c>
      <c r="BF6" s="33">
        <f t="shared" ref="BF6:BN6" si="7">IF(BF7="",NA(),BF7)</f>
        <v>1324.95</v>
      </c>
      <c r="BG6" s="33">
        <f t="shared" si="7"/>
        <v>1241.96</v>
      </c>
      <c r="BH6" s="33">
        <f t="shared" si="7"/>
        <v>1128.8900000000001</v>
      </c>
      <c r="BI6" s="33">
        <f t="shared" si="7"/>
        <v>1281.27</v>
      </c>
      <c r="BJ6" s="33">
        <f t="shared" si="7"/>
        <v>978.41</v>
      </c>
      <c r="BK6" s="33">
        <f t="shared" si="7"/>
        <v>935.65</v>
      </c>
      <c r="BL6" s="33">
        <f t="shared" si="7"/>
        <v>924.44</v>
      </c>
      <c r="BM6" s="33">
        <f t="shared" si="7"/>
        <v>963.16</v>
      </c>
      <c r="BN6" s="33">
        <f t="shared" si="7"/>
        <v>1017.47</v>
      </c>
      <c r="BO6" s="32" t="str">
        <f>IF(BO7="","",IF(BO7="-","【-】","【"&amp;SUBSTITUTE(TEXT(BO7,"#,##0.00"),"-","△")&amp;"】"))</f>
        <v>【763.62】</v>
      </c>
      <c r="BP6" s="33">
        <f>IF(BP7="",NA(),BP7)</f>
        <v>63.86</v>
      </c>
      <c r="BQ6" s="33">
        <f t="shared" ref="BQ6:BY6" si="8">IF(BQ7="",NA(),BQ7)</f>
        <v>65.48</v>
      </c>
      <c r="BR6" s="33">
        <f t="shared" si="8"/>
        <v>65.81</v>
      </c>
      <c r="BS6" s="33">
        <f t="shared" si="8"/>
        <v>66</v>
      </c>
      <c r="BT6" s="33">
        <f t="shared" si="8"/>
        <v>55.92</v>
      </c>
      <c r="BU6" s="33">
        <f t="shared" si="8"/>
        <v>88.02</v>
      </c>
      <c r="BV6" s="33">
        <f t="shared" si="8"/>
        <v>90.14</v>
      </c>
      <c r="BW6" s="33">
        <f t="shared" si="8"/>
        <v>90.24</v>
      </c>
      <c r="BX6" s="33">
        <f t="shared" si="8"/>
        <v>94.82</v>
      </c>
      <c r="BY6" s="33">
        <f t="shared" si="8"/>
        <v>96.37</v>
      </c>
      <c r="BZ6" s="32" t="str">
        <f>IF(BZ7="","",IF(BZ7="-","【-】","【"&amp;SUBSTITUTE(TEXT(BZ7,"#,##0.00"),"-","△")&amp;"】"))</f>
        <v>【98.53】</v>
      </c>
      <c r="CA6" s="33">
        <f>IF(CA7="",NA(),CA7)</f>
        <v>295.95999999999998</v>
      </c>
      <c r="CB6" s="33">
        <f t="shared" ref="CB6:CJ6" si="9">IF(CB7="",NA(),CB7)</f>
        <v>291.08999999999997</v>
      </c>
      <c r="CC6" s="33">
        <f t="shared" si="9"/>
        <v>287.10000000000002</v>
      </c>
      <c r="CD6" s="33">
        <f t="shared" si="9"/>
        <v>293.12</v>
      </c>
      <c r="CE6" s="33">
        <f t="shared" si="9"/>
        <v>289.01</v>
      </c>
      <c r="CF6" s="33">
        <f t="shared" si="9"/>
        <v>172.91</v>
      </c>
      <c r="CG6" s="33">
        <f t="shared" si="9"/>
        <v>169.64</v>
      </c>
      <c r="CH6" s="33">
        <f t="shared" si="9"/>
        <v>170.22</v>
      </c>
      <c r="CI6" s="33">
        <f t="shared" si="9"/>
        <v>162.88</v>
      </c>
      <c r="CJ6" s="33">
        <f t="shared" si="9"/>
        <v>162.65</v>
      </c>
      <c r="CK6" s="32" t="str">
        <f>IF(CK7="","",IF(CK7="-","【-】","【"&amp;SUBSTITUTE(TEXT(CK7,"#,##0.00"),"-","△")&amp;"】"))</f>
        <v>【139.70】</v>
      </c>
      <c r="CL6" s="33">
        <f>IF(CL7="",NA(),CL7)</f>
        <v>26.14</v>
      </c>
      <c r="CM6" s="33">
        <f t="shared" ref="CM6:CU6" si="10">IF(CM7="",NA(),CM7)</f>
        <v>28.61</v>
      </c>
      <c r="CN6" s="33">
        <f t="shared" si="10"/>
        <v>32.03</v>
      </c>
      <c r="CO6" s="33">
        <f t="shared" si="10"/>
        <v>31.79</v>
      </c>
      <c r="CP6" s="33">
        <f t="shared" si="10"/>
        <v>28.17</v>
      </c>
      <c r="CQ6" s="33">
        <f t="shared" si="10"/>
        <v>68.209999999999994</v>
      </c>
      <c r="CR6" s="33">
        <f t="shared" si="10"/>
        <v>67.569999999999993</v>
      </c>
      <c r="CS6" s="33">
        <f t="shared" si="10"/>
        <v>67.099999999999994</v>
      </c>
      <c r="CT6" s="33">
        <f t="shared" si="10"/>
        <v>67.95</v>
      </c>
      <c r="CU6" s="33">
        <f t="shared" si="10"/>
        <v>66.63</v>
      </c>
      <c r="CV6" s="32" t="str">
        <f>IF(CV7="","",IF(CV7="-","【-】","【"&amp;SUBSTITUTE(TEXT(CV7,"#,##0.00"),"-","△")&amp;"】"))</f>
        <v>【60.01】</v>
      </c>
      <c r="CW6" s="33">
        <f>IF(CW7="",NA(),CW7)</f>
        <v>94.05</v>
      </c>
      <c r="CX6" s="33">
        <f t="shared" ref="CX6:DF6" si="11">IF(CX7="",NA(),CX7)</f>
        <v>94.61</v>
      </c>
      <c r="CY6" s="33">
        <f t="shared" si="11"/>
        <v>95.18</v>
      </c>
      <c r="CZ6" s="33">
        <f t="shared" si="11"/>
        <v>96.03</v>
      </c>
      <c r="DA6" s="33">
        <f t="shared" si="11"/>
        <v>96</v>
      </c>
      <c r="DB6" s="33">
        <f t="shared" si="11"/>
        <v>92.8</v>
      </c>
      <c r="DC6" s="33">
        <f t="shared" si="11"/>
        <v>92.87</v>
      </c>
      <c r="DD6" s="33">
        <f t="shared" si="11"/>
        <v>93.01</v>
      </c>
      <c r="DE6" s="33">
        <f t="shared" si="11"/>
        <v>93.12</v>
      </c>
      <c r="DF6" s="33">
        <f t="shared" si="11"/>
        <v>93.38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0.01</v>
      </c>
      <c r="EE6" s="33">
        <f t="shared" ref="EE6:EM6" si="14">IF(EE7="",NA(),EE7)</f>
        <v>1.45</v>
      </c>
      <c r="EF6" s="33">
        <f t="shared" si="14"/>
        <v>0.39</v>
      </c>
      <c r="EG6" s="33">
        <f t="shared" si="14"/>
        <v>0.14000000000000001</v>
      </c>
      <c r="EH6" s="33">
        <f t="shared" si="14"/>
        <v>0.14000000000000001</v>
      </c>
      <c r="EI6" s="33">
        <f t="shared" si="14"/>
        <v>0.11</v>
      </c>
      <c r="EJ6" s="33">
        <f t="shared" si="14"/>
        <v>0.14000000000000001</v>
      </c>
      <c r="EK6" s="33">
        <f t="shared" si="14"/>
        <v>0.11</v>
      </c>
      <c r="EL6" s="33">
        <f t="shared" si="14"/>
        <v>0.08</v>
      </c>
      <c r="EM6" s="33">
        <f t="shared" si="14"/>
        <v>0.22</v>
      </c>
      <c r="EN6" s="32" t="str">
        <f>IF(EN7="","",IF(EN7="-","【-】","【"&amp;SUBSTITUTE(TEXT(EN7,"#,##0.00"),"-","△")&amp;"】"))</f>
        <v>【0.23】</v>
      </c>
    </row>
    <row r="7" spans="1:144" s="34" customFormat="1">
      <c r="A7" s="26"/>
      <c r="B7" s="35">
        <v>2015</v>
      </c>
      <c r="C7" s="35">
        <v>72010</v>
      </c>
      <c r="D7" s="35">
        <v>47</v>
      </c>
      <c r="E7" s="35">
        <v>17</v>
      </c>
      <c r="F7" s="35">
        <v>1</v>
      </c>
      <c r="G7" s="35">
        <v>0</v>
      </c>
      <c r="H7" s="35" t="s">
        <v>96</v>
      </c>
      <c r="I7" s="35" t="s">
        <v>97</v>
      </c>
      <c r="J7" s="35" t="s">
        <v>98</v>
      </c>
      <c r="K7" s="35" t="s">
        <v>99</v>
      </c>
      <c r="L7" s="35" t="s">
        <v>100</v>
      </c>
      <c r="M7" s="36" t="s">
        <v>101</v>
      </c>
      <c r="N7" s="36" t="s">
        <v>102</v>
      </c>
      <c r="O7" s="36">
        <v>64.989999999999995</v>
      </c>
      <c r="P7" s="36">
        <v>90.26</v>
      </c>
      <c r="Q7" s="36">
        <v>2808</v>
      </c>
      <c r="R7" s="36">
        <v>285026</v>
      </c>
      <c r="S7" s="36">
        <v>767.72</v>
      </c>
      <c r="T7" s="36">
        <v>371.26</v>
      </c>
      <c r="U7" s="36">
        <v>185485</v>
      </c>
      <c r="V7" s="36">
        <v>38.19</v>
      </c>
      <c r="W7" s="36">
        <v>4856.8999999999996</v>
      </c>
      <c r="X7" s="36">
        <v>71.83</v>
      </c>
      <c r="Y7" s="36">
        <v>76.709999999999994</v>
      </c>
      <c r="Z7" s="36">
        <v>62.92</v>
      </c>
      <c r="AA7" s="36">
        <v>74.569999999999993</v>
      </c>
      <c r="AB7" s="36">
        <v>66.73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1434.82</v>
      </c>
      <c r="BF7" s="36">
        <v>1324.95</v>
      </c>
      <c r="BG7" s="36">
        <v>1241.96</v>
      </c>
      <c r="BH7" s="36">
        <v>1128.8900000000001</v>
      </c>
      <c r="BI7" s="36">
        <v>1281.27</v>
      </c>
      <c r="BJ7" s="36">
        <v>978.41</v>
      </c>
      <c r="BK7" s="36">
        <v>935.65</v>
      </c>
      <c r="BL7" s="36">
        <v>924.44</v>
      </c>
      <c r="BM7" s="36">
        <v>963.16</v>
      </c>
      <c r="BN7" s="36">
        <v>1017.47</v>
      </c>
      <c r="BO7" s="36">
        <v>763.62</v>
      </c>
      <c r="BP7" s="36">
        <v>63.86</v>
      </c>
      <c r="BQ7" s="36">
        <v>65.48</v>
      </c>
      <c r="BR7" s="36">
        <v>65.81</v>
      </c>
      <c r="BS7" s="36">
        <v>66</v>
      </c>
      <c r="BT7" s="36">
        <v>55.92</v>
      </c>
      <c r="BU7" s="36">
        <v>88.02</v>
      </c>
      <c r="BV7" s="36">
        <v>90.14</v>
      </c>
      <c r="BW7" s="36">
        <v>90.24</v>
      </c>
      <c r="BX7" s="36">
        <v>94.82</v>
      </c>
      <c r="BY7" s="36">
        <v>96.37</v>
      </c>
      <c r="BZ7" s="36">
        <v>98.53</v>
      </c>
      <c r="CA7" s="36">
        <v>295.95999999999998</v>
      </c>
      <c r="CB7" s="36">
        <v>291.08999999999997</v>
      </c>
      <c r="CC7" s="36">
        <v>287.10000000000002</v>
      </c>
      <c r="CD7" s="36">
        <v>293.12</v>
      </c>
      <c r="CE7" s="36">
        <v>289.01</v>
      </c>
      <c r="CF7" s="36">
        <v>172.91</v>
      </c>
      <c r="CG7" s="36">
        <v>169.64</v>
      </c>
      <c r="CH7" s="36">
        <v>170.22</v>
      </c>
      <c r="CI7" s="36">
        <v>162.88</v>
      </c>
      <c r="CJ7" s="36">
        <v>162.65</v>
      </c>
      <c r="CK7" s="36">
        <v>139.69999999999999</v>
      </c>
      <c r="CL7" s="36">
        <v>26.14</v>
      </c>
      <c r="CM7" s="36">
        <v>28.61</v>
      </c>
      <c r="CN7" s="36">
        <v>32.03</v>
      </c>
      <c r="CO7" s="36">
        <v>31.79</v>
      </c>
      <c r="CP7" s="36">
        <v>28.17</v>
      </c>
      <c r="CQ7" s="36">
        <v>68.209999999999994</v>
      </c>
      <c r="CR7" s="36">
        <v>67.569999999999993</v>
      </c>
      <c r="CS7" s="36">
        <v>67.099999999999994</v>
      </c>
      <c r="CT7" s="36">
        <v>67.95</v>
      </c>
      <c r="CU7" s="36">
        <v>66.63</v>
      </c>
      <c r="CV7" s="36">
        <v>60.01</v>
      </c>
      <c r="CW7" s="36">
        <v>94.05</v>
      </c>
      <c r="CX7" s="36">
        <v>94.61</v>
      </c>
      <c r="CY7" s="36">
        <v>95.18</v>
      </c>
      <c r="CZ7" s="36">
        <v>96.03</v>
      </c>
      <c r="DA7" s="36">
        <v>96</v>
      </c>
      <c r="DB7" s="36">
        <v>92.8</v>
      </c>
      <c r="DC7" s="36">
        <v>92.87</v>
      </c>
      <c r="DD7" s="36">
        <v>93.01</v>
      </c>
      <c r="DE7" s="36">
        <v>93.12</v>
      </c>
      <c r="DF7" s="36">
        <v>93.38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0.01</v>
      </c>
      <c r="EE7" s="36">
        <v>1.45</v>
      </c>
      <c r="EF7" s="36">
        <v>0.39</v>
      </c>
      <c r="EG7" s="36">
        <v>0.14000000000000001</v>
      </c>
      <c r="EH7" s="36">
        <v>0.14000000000000001</v>
      </c>
      <c r="EI7" s="36">
        <v>0.11</v>
      </c>
      <c r="EJ7" s="36">
        <v>0.14000000000000001</v>
      </c>
      <c r="EK7" s="36">
        <v>0.11</v>
      </c>
      <c r="EL7" s="36">
        <v>0.08</v>
      </c>
      <c r="EM7" s="36">
        <v>0.22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5104</cp:lastModifiedBy>
  <dcterms:created xsi:type="dcterms:W3CDTF">2017-02-08T02:45:31Z</dcterms:created>
  <dcterms:modified xsi:type="dcterms:W3CDTF">2017-02-14T23:47:44Z</dcterms:modified>
  <cp:category/>
</cp:coreProperties>
</file>