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<sst xmlns="http://schemas.openxmlformats.org/spreadsheetml/2006/main" count="221" uniqueCount="111">
  <si>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</si>
  <si>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</si>
  <si>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</si>
  <si>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</si>
  <si>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</si>
  <si>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</si>
  <si>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</si>
  <si>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</si>
  <si>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</si>
  <si>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</si>
  <si>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</si>
  <si>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</si>
  <si>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</si>
  <si>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</si>
  <si>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</si>
  <si>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</si>
  <si>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</si>
  <si>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</si>
  <si>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</si>
  <si>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</si>
  <si>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</si>
  <si>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</si>
  <si>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</si>
  <si>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</si>
  <si>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</si>
  <si>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</si>
  <si>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</si>
  <si>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</si>
  <si>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</si>
  <si>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</si>
  <si>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</si>
  <si>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</si>
  <si>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</si>
  <si>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</si>
  <si>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</si>
  <si>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</si>
  <si>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</si>
  <si>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</si>
  <si>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</si>
  <si>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</si>
  <si>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</si>
  <si>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</si>
  <si>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</si>
  <si>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</si>
  <si>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</si>
  <si>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</si>
  <si>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</si>
  <si>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</si>
  <si>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</si>
  <si>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</si>
  <si>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</si>
  <si>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</si>
  <si>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</si>
  <si>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</si>
  <si>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</si>
  <si>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</si>
  <si>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</si>
  <si>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</si>
  <si>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</si>
  <si>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</si>
  <si>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</si>
  <si>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</si>
  <si>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</si>
  <si>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</si>
  <si>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</si>
  <si>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</si>
  <si>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</si>
  <si>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</si>
  <si>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</si>
  <si>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</si>
  <si>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</si>
  <si>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</si>
  <si>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</si>
  <si>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</si>
  <si>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</si>
  <si>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</si>
  <si>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</si>
  <si>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</si>
  <si>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</si>
  <si>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</si>
  <si>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</si>
  <si>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</si>
  <si>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</si>
  <si>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</si>
  <si>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</si>
  <si>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</si>
  <si>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</si>
  <si>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</si>
  <si>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</si>
  <si>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</si>
  <si>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</si>
  <si>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</si>
  <si>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</si>
  <si>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</si>
  <si>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</si>
  <si>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</si>
  <si>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矢祭町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</si>
  <si>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</si>
  <si>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</si>
  <si>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</si>
  <si>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</si>
  <si>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</si>
  <si>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</si>
  <si>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</si>
  <si>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</si>
  <si>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</si>
  <si>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</si>
  <si>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</si>
  <si>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関岡下地区（Ｈ13.4.1）・関岡上地区（Ｈ17.3.31）と供用開始後15年を経過しているが、大きな改良・修繕等は無く、必要に応じて補修等を行っている。今後は管渠の現状を把握・分析し、適正な維持管理・延命化を図っていく必要がある。</t>
    <rPh sb="1" eb="3">
      <t>キョウヨウ</t>
    </rPh>
    <rPh sb="3" eb="5">
      <t>カイシ</t>
    </rPh>
    <rPh sb="6" eb="8">
      <t>セキオカ</t>
    </rPh>
    <rPh sb="8" eb="9">
      <t>シタ</t>
    </rPh>
    <rPh sb="9" eb="11">
      <t>チク</t>
    </rPh>
    <rPh sb="21" eb="23">
      <t>セキオカ</t>
    </rPh>
    <rPh sb="23" eb="24">
      <t>カミ</t>
    </rPh>
    <rPh sb="24" eb="26">
      <t>チク</t>
    </rPh>
    <rPh sb="37" eb="39">
      <t>キョウヨウ</t>
    </rPh>
    <rPh sb="39" eb="41">
      <t>カイシ</t>
    </rPh>
    <rPh sb="41" eb="42">
      <t>ゴ</t>
    </rPh>
    <rPh sb="44" eb="45">
      <t>ネン</t>
    </rPh>
    <rPh sb="46" eb="48">
      <t>ケイカ</t>
    </rPh>
    <rPh sb="54" eb="55">
      <t>オオ</t>
    </rPh>
    <rPh sb="57" eb="59">
      <t>カイリョウ</t>
    </rPh>
    <rPh sb="60" eb="62">
      <t>シュウゼン</t>
    </rPh>
    <rPh sb="62" eb="63">
      <t>トウ</t>
    </rPh>
    <rPh sb="64" eb="65">
      <t>ナ</t>
    </rPh>
    <rPh sb="67" eb="69">
      <t>ヒツヨウ</t>
    </rPh>
    <rPh sb="70" eb="71">
      <t>オウ</t>
    </rPh>
    <rPh sb="73" eb="75">
      <t>ホシュウ</t>
    </rPh>
    <rPh sb="75" eb="76">
      <t>トウ</t>
    </rPh>
    <rPh sb="77" eb="78">
      <t>オコナ</t>
    </rPh>
    <rPh sb="83" eb="85">
      <t>コンゴ</t>
    </rPh>
    <rPh sb="86" eb="87">
      <t>カン</t>
    </rPh>
    <rPh sb="87" eb="88">
      <t>キョ</t>
    </rPh>
    <rPh sb="89" eb="91">
      <t>ゲンジョウ</t>
    </rPh>
    <rPh sb="92" eb="94">
      <t>ハアク</t>
    </rPh>
    <rPh sb="95" eb="97">
      <t>ブンセキ</t>
    </rPh>
    <rPh sb="99" eb="101">
      <t>テキセイ</t>
    </rPh>
    <rPh sb="102" eb="104">
      <t>イジ</t>
    </rPh>
    <rPh sb="104" eb="106">
      <t>カンリ</t>
    </rPh>
    <rPh sb="107" eb="109">
      <t>エンメイ</t>
    </rPh>
    <rPh sb="109" eb="110">
      <t>カ</t>
    </rPh>
    <rPh sb="111" eb="112">
      <t>ハカ</t>
    </rPh>
    <rPh sb="116" eb="118">
      <t>ヒツヨウ</t>
    </rPh>
    <phoneticPr fontId="4"/>
  </si>
  <si>
    <t>　全体的な指標に影響があるのが使用料収入、維持管理経費及び接続状況などである。
　使用料収入の増は加入者の普及促進はもちろんのこと、滞納者に対する徹底強化を図り未徴収金の減に努めなければならない。
　維持管理経費は今後ますます増加する事が予想されることから、現状の把握と分析により維持管理の抑制に努めなければならない。
　最後に採算性の高い事業を目指し、財政の健全性確保に向けて、より一層の普及啓発活動に努める必要がある。</t>
    <rPh sb="1" eb="3">
      <t>ゼンタイ</t>
    </rPh>
    <rPh sb="3" eb="4">
      <t>テキ</t>
    </rPh>
    <rPh sb="5" eb="7">
      <t>シヒョウ</t>
    </rPh>
    <rPh sb="8" eb="10">
      <t>エイキョウ</t>
    </rPh>
    <rPh sb="15" eb="18">
      <t>シヨウリョウ</t>
    </rPh>
    <rPh sb="18" eb="20">
      <t>シュウニュウ</t>
    </rPh>
    <rPh sb="21" eb="23">
      <t>イジ</t>
    </rPh>
    <rPh sb="23" eb="25">
      <t>カンリ</t>
    </rPh>
    <rPh sb="25" eb="27">
      <t>ケイヒ</t>
    </rPh>
    <rPh sb="27" eb="28">
      <t>オヨ</t>
    </rPh>
    <rPh sb="29" eb="31">
      <t>セツゾク</t>
    </rPh>
    <rPh sb="31" eb="33">
      <t>ジョウキョウ</t>
    </rPh>
    <rPh sb="41" eb="44">
      <t>シヨウリョウ</t>
    </rPh>
    <rPh sb="44" eb="46">
      <t>シュウニュウ</t>
    </rPh>
    <rPh sb="47" eb="48">
      <t>ゾウ</t>
    </rPh>
    <rPh sb="49" eb="51">
      <t>カニュウ</t>
    </rPh>
    <rPh sb="51" eb="52">
      <t>シャ</t>
    </rPh>
    <rPh sb="53" eb="55">
      <t>フキュウ</t>
    </rPh>
    <rPh sb="55" eb="57">
      <t>ソクシン</t>
    </rPh>
    <rPh sb="66" eb="69">
      <t>タイノウシャ</t>
    </rPh>
    <rPh sb="70" eb="71">
      <t>タイ</t>
    </rPh>
    <rPh sb="73" eb="75">
      <t>テッテイ</t>
    </rPh>
    <rPh sb="75" eb="77">
      <t>キョウカ</t>
    </rPh>
    <rPh sb="78" eb="79">
      <t>ハカ</t>
    </rPh>
    <rPh sb="80" eb="81">
      <t>ミ</t>
    </rPh>
    <rPh sb="81" eb="83">
      <t>チョウシュウ</t>
    </rPh>
    <rPh sb="83" eb="84">
      <t>キン</t>
    </rPh>
    <rPh sb="85" eb="86">
      <t>ゲン</t>
    </rPh>
    <rPh sb="87" eb="88">
      <t>ツト</t>
    </rPh>
    <rPh sb="100" eb="102">
      <t>イジ</t>
    </rPh>
    <rPh sb="102" eb="104">
      <t>カンリ</t>
    </rPh>
    <rPh sb="104" eb="106">
      <t>ケイヒ</t>
    </rPh>
    <rPh sb="107" eb="109">
      <t>コンゴ</t>
    </rPh>
    <rPh sb="113" eb="115">
      <t>ゾウカ</t>
    </rPh>
    <rPh sb="117" eb="118">
      <t>コト</t>
    </rPh>
    <rPh sb="119" eb="121">
      <t>ヨソウ</t>
    </rPh>
    <rPh sb="129" eb="131">
      <t>ゲンジョウ</t>
    </rPh>
    <rPh sb="132" eb="134">
      <t>ハアク</t>
    </rPh>
    <rPh sb="135" eb="137">
      <t>ブンセキ</t>
    </rPh>
    <rPh sb="140" eb="142">
      <t>イジ</t>
    </rPh>
    <rPh sb="142" eb="144">
      <t>カンリ</t>
    </rPh>
    <rPh sb="145" eb="147">
      <t>ヨクセイ</t>
    </rPh>
    <rPh sb="148" eb="149">
      <t>ツト</t>
    </rPh>
    <rPh sb="161" eb="163">
      <t>サイゴ</t>
    </rPh>
    <rPh sb="164" eb="167">
      <t>サイサンセイ</t>
    </rPh>
    <rPh sb="168" eb="169">
      <t>タカ</t>
    </rPh>
    <rPh sb="170" eb="172">
      <t>ジギョウ</t>
    </rPh>
    <rPh sb="173" eb="175">
      <t>メザ</t>
    </rPh>
    <rPh sb="177" eb="179">
      <t>ザイセイ</t>
    </rPh>
    <phoneticPr fontId="4"/>
  </si>
  <si>
    <t>　①収益的収支比率は100％以上となっていることが望ましいが、88.18％と採算性の低い事業となっている。
　④料金収入に対する企業債残高の割合であり、企業債残高の規模を表す指標である。類似団体平均の約4.7倍となっているが、料金については政策的な面もあり、現状としては推移を見守りたい。
　⑤経費回収率は100％以上となっていることが望ましく、61.39％と類似団体平均を上回っているが、使用料で賄えていない状況にある。
　⑥汚水処理原価は有収水量１㎡あたり汚水処理に要した費用（コスト）であり、類似団体平均を下回っているが、今後も経費節減に努める必要がある。
　⑦施設利用率は施設の利用状況や適性規模を判断する指標であり、高い数値が望まれるが、33.63％と類似団体平均を下回っており、有効利用が課題となっている。
　⑧水洗化率は地域内の水洗トイレを設置して汚水処理している人口の割合であり、類似団体平均を上回っているが、より一層の普及啓発に努める必要がある。</t>
    <rPh sb="2" eb="5">
      <t>シュウエキテキ</t>
    </rPh>
    <rPh sb="5" eb="7">
      <t>シュウシ</t>
    </rPh>
    <rPh sb="7" eb="9">
      <t>ヒリツ</t>
    </rPh>
    <rPh sb="14" eb="16">
      <t>イジョウ</t>
    </rPh>
    <rPh sb="25" eb="26">
      <t>ノゾ</t>
    </rPh>
    <rPh sb="38" eb="41">
      <t>サイサンセイ</t>
    </rPh>
    <rPh sb="42" eb="43">
      <t>ヒク</t>
    </rPh>
    <rPh sb="44" eb="46">
      <t>ジギョウ</t>
    </rPh>
    <rPh sb="56" eb="58">
      <t>リョウキン</t>
    </rPh>
    <rPh sb="58" eb="60">
      <t>シュウニュウ</t>
    </rPh>
    <rPh sb="61" eb="62">
      <t>タイ</t>
    </rPh>
    <rPh sb="64" eb="66">
      <t>キギョウ</t>
    </rPh>
    <rPh sb="147" eb="149">
      <t>ケイヒ</t>
    </rPh>
    <rPh sb="149" eb="151">
      <t>カイシュウ</t>
    </rPh>
    <rPh sb="151" eb="152">
      <t>リツ</t>
    </rPh>
    <rPh sb="157" eb="159">
      <t>イジョウ</t>
    </rPh>
    <rPh sb="168" eb="169">
      <t>ノゾ</t>
    </rPh>
    <rPh sb="180" eb="182">
      <t>ルイジ</t>
    </rPh>
    <rPh sb="182" eb="184">
      <t>ダンタイ</t>
    </rPh>
    <rPh sb="184" eb="186">
      <t>ヘイキン</t>
    </rPh>
    <rPh sb="187" eb="189">
      <t>ウワマワ</t>
    </rPh>
    <rPh sb="195" eb="198">
      <t>シヨウリョウ</t>
    </rPh>
    <rPh sb="199" eb="200">
      <t>マカナ</t>
    </rPh>
    <rPh sb="205" eb="207">
      <t>ジョウキョウ</t>
    </rPh>
    <rPh sb="214" eb="216">
      <t>オスイ</t>
    </rPh>
    <rPh sb="216" eb="218">
      <t>ショリ</t>
    </rPh>
    <rPh sb="218" eb="220">
      <t>ゲンカ</t>
    </rPh>
    <rPh sb="221" eb="222">
      <t>ユウ</t>
    </rPh>
    <rPh sb="222" eb="223">
      <t>シュウ</t>
    </rPh>
    <rPh sb="223" eb="225">
      <t>スイリョウ</t>
    </rPh>
    <rPh sb="230" eb="232">
      <t>オスイ</t>
    </rPh>
    <rPh sb="232" eb="234">
      <t>ショリ</t>
    </rPh>
    <rPh sb="235" eb="236">
      <t>ヨウ</t>
    </rPh>
    <rPh sb="238" eb="240">
      <t>ヒヨウ</t>
    </rPh>
    <rPh sb="249" eb="251">
      <t>ルイジ</t>
    </rPh>
    <rPh sb="251" eb="253">
      <t>ダンタイ</t>
    </rPh>
    <rPh sb="253" eb="255">
      <t>ヘイキン</t>
    </rPh>
    <rPh sb="256" eb="258">
      <t>シタマワ</t>
    </rPh>
    <rPh sb="264" eb="266">
      <t>コンゴ</t>
    </rPh>
    <rPh sb="267" eb="269">
      <t>ケイヒ</t>
    </rPh>
    <rPh sb="269" eb="271">
      <t>セツゲン</t>
    </rPh>
    <rPh sb="272" eb="273">
      <t>ツト</t>
    </rPh>
    <rPh sb="275" eb="277">
      <t>ヒツヨウ</t>
    </rPh>
    <rPh sb="284" eb="286">
      <t>シセツ</t>
    </rPh>
    <rPh sb="286" eb="289">
      <t>リヨウリツ</t>
    </rPh>
    <rPh sb="290" eb="292">
      <t>シセツ</t>
    </rPh>
    <rPh sb="293" eb="295">
      <t>リヨウ</t>
    </rPh>
    <rPh sb="295" eb="297">
      <t>ジョウキョウ</t>
    </rPh>
    <rPh sb="298" eb="300">
      <t>テキセイ</t>
    </rPh>
    <rPh sb="300" eb="302">
      <t>キボ</t>
    </rPh>
    <rPh sb="303" eb="305">
      <t>ハンダン</t>
    </rPh>
    <rPh sb="307" eb="309">
      <t>シヒョウ</t>
    </rPh>
    <rPh sb="313" eb="314">
      <t>タカ</t>
    </rPh>
    <rPh sb="315" eb="317">
      <t>スウチ</t>
    </rPh>
    <rPh sb="318" eb="319">
      <t>ノゾ</t>
    </rPh>
    <rPh sb="331" eb="333">
      <t>ルイジ</t>
    </rPh>
    <rPh sb="333" eb="335">
      <t>ダンタイ</t>
    </rPh>
    <rPh sb="335" eb="337">
      <t>ヘイキン</t>
    </rPh>
    <rPh sb="338" eb="340">
      <t>シタマワ</t>
    </rPh>
    <rPh sb="345" eb="347">
      <t>ユウコウ</t>
    </rPh>
    <rPh sb="347" eb="349">
      <t>リヨウ</t>
    </rPh>
    <rPh sb="350" eb="352">
      <t>カダイ</t>
    </rPh>
    <rPh sb="362" eb="365">
      <t>スイセンカ</t>
    </rPh>
    <rPh sb="365" eb="366">
      <t>リツ</t>
    </rPh>
    <rPh sb="367" eb="369">
      <t>チイキ</t>
    </rPh>
    <rPh sb="369" eb="370">
      <t>ナイ</t>
    </rPh>
    <rPh sb="371" eb="373">
      <t>スイセン</t>
    </rPh>
    <rPh sb="377" eb="379">
      <t>セッチ</t>
    </rPh>
    <rPh sb="381" eb="383">
      <t>オスイ</t>
    </rPh>
    <rPh sb="383" eb="385">
      <t>ショリ</t>
    </rPh>
    <rPh sb="389" eb="391">
      <t>ジンコウ</t>
    </rPh>
    <rPh sb="392" eb="394">
      <t>ワリアイ</t>
    </rPh>
    <rPh sb="398" eb="400">
      <t>ルイジ</t>
    </rPh>
    <rPh sb="400" eb="402">
      <t>ダンタイ</t>
    </rPh>
    <rPh sb="402" eb="404">
      <t>ヘイキン</t>
    </rPh>
    <rPh sb="405" eb="407">
      <t>ウワマワ</t>
    </rPh>
    <rPh sb="415" eb="417">
      <t>イッソウ</t>
    </rPh>
    <rPh sb="418" eb="420">
      <t>フキュウ</t>
    </rPh>
    <rPh sb="420" eb="422">
      <t>ケイハツ</t>
    </rPh>
    <rPh sb="423" eb="424">
      <t>ツト</t>
    </rPh>
    <rPh sb="426" eb="4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</si>
</sst>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471104"/>
        <c:axId val="975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7471104"/>
        <c:axId val="97501952"/>
      </c:lineChart>
      <c:dateAx>
        <c:axId val="97471104"/>
        <c:scaling>
          <c:orientation val="minMax"/>
        </c:scaling>
        <c:delete val="1"/>
        <c:axPos val="b"/>
        <c:numFmt formatCode="ge" sourceLinked="1"/>
        <c:majorTickMark val="none"/>
        <c:minorTickMark val="none"/>
        <c:tickLblPos val="none"/>
        <c:crossAx val="97501952"/>
        <c:crosses val="autoZero"/>
        <c:auto val="1"/>
        <c:lblOffset val="100"/>
        <c:baseTimeUnit val="years"/>
      </c:dateAx>
      <c:valAx>
        <c:axId val="975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31.23</c:v>
                </c:pt>
                <c:pt idx="1">
                  <c:v>31.23</c:v>
                </c:pt>
                <c:pt idx="2">
                  <c:v>32.130000000000003</c:v>
                </c:pt>
                <c:pt idx="3">
                  <c:v>33.33</c:v>
                </c:pt>
                <c:pt idx="4">
                  <c:v>33.630000000000003</c:v>
                </c:pt>
              </c:numCache>
            </c:numRef>
          </c:val>
        </c:ser>
        <c:dLbls>
          <c:showLegendKey val="0"/>
          <c:showVal val="0"/>
          <c:showCatName val="0"/>
          <c:showSerName val="0"/>
          <c:showPercent val="0"/>
          <c:showBubbleSize val="0"/>
        </c:dLbls>
        <c:gapWidth val="150"/>
        <c:axId val="101620736"/>
        <c:axId val="1016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01620736"/>
        <c:axId val="101651584"/>
      </c:lineChart>
      <c:dateAx>
        <c:axId val="101620736"/>
        <c:scaling>
          <c:orientation val="minMax"/>
        </c:scaling>
        <c:delete val="1"/>
        <c:axPos val="b"/>
        <c:numFmt formatCode="ge" sourceLinked="1"/>
        <c:majorTickMark val="none"/>
        <c:minorTickMark val="none"/>
        <c:tickLblPos val="none"/>
        <c:crossAx val="101651584"/>
        <c:crosses val="autoZero"/>
        <c:auto val="1"/>
        <c:lblOffset val="100"/>
        <c:baseTimeUnit val="years"/>
      </c:dateAx>
      <c:valAx>
        <c:axId val="1016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87.03</c:v>
                </c:pt>
                <c:pt idx="1">
                  <c:v>88.13</c:v>
                </c:pt>
                <c:pt idx="2">
                  <c:v>88</c:v>
                </c:pt>
                <c:pt idx="3">
                  <c:v>88</c:v>
                </c:pt>
                <c:pt idx="4">
                  <c:v>88</c:v>
                </c:pt>
              </c:numCache>
            </c:numRef>
          </c:val>
        </c:ser>
        <c:dLbls>
          <c:showLegendKey val="0"/>
          <c:showVal val="0"/>
          <c:showCatName val="0"/>
          <c:showSerName val="0"/>
          <c:showPercent val="0"/>
          <c:showBubbleSize val="0"/>
        </c:dLbls>
        <c:gapWidth val="150"/>
        <c:axId val="101677696"/>
        <c:axId val="1016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1677696"/>
        <c:axId val="101679872"/>
      </c:lineChart>
      <c:dateAx>
        <c:axId val="101677696"/>
        <c:scaling>
          <c:orientation val="minMax"/>
        </c:scaling>
        <c:delete val="1"/>
        <c:axPos val="b"/>
        <c:numFmt formatCode="ge" sourceLinked="1"/>
        <c:majorTickMark val="none"/>
        <c:minorTickMark val="none"/>
        <c:tickLblPos val="none"/>
        <c:crossAx val="101679872"/>
        <c:crosses val="autoZero"/>
        <c:auto val="1"/>
        <c:lblOffset val="100"/>
        <c:baseTimeUnit val="years"/>
      </c:dateAx>
      <c:valAx>
        <c:axId val="1016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92.85</c:v>
                </c:pt>
                <c:pt idx="1">
                  <c:v>95.47</c:v>
                </c:pt>
                <c:pt idx="2">
                  <c:v>90.89</c:v>
                </c:pt>
                <c:pt idx="3">
                  <c:v>90.75</c:v>
                </c:pt>
                <c:pt idx="4">
                  <c:v>88.18</c:v>
                </c:pt>
              </c:numCache>
            </c:numRef>
          </c:val>
        </c:ser>
        <c:dLbls>
          <c:showLegendKey val="0"/>
          <c:showVal val="0"/>
          <c:showCatName val="0"/>
          <c:showSerName val="0"/>
          <c:showPercent val="0"/>
          <c:showBubbleSize val="0"/>
        </c:dLbls>
        <c:gapWidth val="150"/>
        <c:axId val="99948800"/>
        <c:axId val="999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48800"/>
        <c:axId val="99959168"/>
      </c:lineChart>
      <c:dateAx>
        <c:axId val="99948800"/>
        <c:scaling>
          <c:orientation val="minMax"/>
        </c:scaling>
        <c:delete val="1"/>
        <c:axPos val="b"/>
        <c:numFmt formatCode="ge" sourceLinked="1"/>
        <c:majorTickMark val="none"/>
        <c:minorTickMark val="none"/>
        <c:tickLblPos val="none"/>
        <c:crossAx val="99959168"/>
        <c:crosses val="autoZero"/>
        <c:auto val="1"/>
        <c:lblOffset val="100"/>
        <c:baseTimeUnit val="years"/>
      </c:dateAx>
      <c:valAx>
        <c:axId val="999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85280"/>
        <c:axId val="999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85280"/>
        <c:axId val="99991552"/>
      </c:lineChart>
      <c:dateAx>
        <c:axId val="99985280"/>
        <c:scaling>
          <c:orientation val="minMax"/>
        </c:scaling>
        <c:delete val="1"/>
        <c:axPos val="b"/>
        <c:numFmt formatCode="ge" sourceLinked="1"/>
        <c:majorTickMark val="none"/>
        <c:minorTickMark val="none"/>
        <c:tickLblPos val="none"/>
        <c:crossAx val="99991552"/>
        <c:crosses val="autoZero"/>
        <c:auto val="1"/>
        <c:lblOffset val="100"/>
        <c:baseTimeUnit val="years"/>
      </c:dateAx>
      <c:valAx>
        <c:axId val="999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83904"/>
        <c:axId val="1002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83904"/>
        <c:axId val="100285824"/>
      </c:lineChart>
      <c:dateAx>
        <c:axId val="100283904"/>
        <c:scaling>
          <c:orientation val="minMax"/>
        </c:scaling>
        <c:delete val="1"/>
        <c:axPos val="b"/>
        <c:numFmt formatCode="ge" sourceLinked="1"/>
        <c:majorTickMark val="none"/>
        <c:minorTickMark val="none"/>
        <c:tickLblPos val="none"/>
        <c:crossAx val="100285824"/>
        <c:crosses val="autoZero"/>
        <c:auto val="1"/>
        <c:lblOffset val="100"/>
        <c:baseTimeUnit val="years"/>
      </c:dateAx>
      <c:valAx>
        <c:axId val="1002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33056"/>
        <c:axId val="1003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33056"/>
        <c:axId val="100334976"/>
      </c:lineChart>
      <c:dateAx>
        <c:axId val="100333056"/>
        <c:scaling>
          <c:orientation val="minMax"/>
        </c:scaling>
        <c:delete val="1"/>
        <c:axPos val="b"/>
        <c:numFmt formatCode="ge" sourceLinked="1"/>
        <c:majorTickMark val="none"/>
        <c:minorTickMark val="none"/>
        <c:tickLblPos val="none"/>
        <c:crossAx val="100334976"/>
        <c:crosses val="autoZero"/>
        <c:auto val="1"/>
        <c:lblOffset val="100"/>
        <c:baseTimeUnit val="years"/>
      </c:dateAx>
      <c:valAx>
        <c:axId val="1003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74016"/>
        <c:axId val="1003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74016"/>
        <c:axId val="100375936"/>
      </c:lineChart>
      <c:dateAx>
        <c:axId val="100374016"/>
        <c:scaling>
          <c:orientation val="minMax"/>
        </c:scaling>
        <c:delete val="1"/>
        <c:axPos val="b"/>
        <c:numFmt formatCode="ge" sourceLinked="1"/>
        <c:majorTickMark val="none"/>
        <c:minorTickMark val="none"/>
        <c:tickLblPos val="none"/>
        <c:crossAx val="100375936"/>
        <c:crosses val="autoZero"/>
        <c:auto val="1"/>
        <c:lblOffset val="100"/>
        <c:baseTimeUnit val="years"/>
      </c:dateAx>
      <c:valAx>
        <c:axId val="1003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4630.84</c:v>
                </c:pt>
              </c:numCache>
            </c:numRef>
          </c:val>
        </c:ser>
        <c:dLbls>
          <c:showLegendKey val="0"/>
          <c:showVal val="0"/>
          <c:showCatName val="0"/>
          <c:showSerName val="0"/>
          <c:showPercent val="0"/>
          <c:showBubbleSize val="0"/>
        </c:dLbls>
        <c:gapWidth val="150"/>
        <c:axId val="101524224"/>
        <c:axId val="1015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1524224"/>
        <c:axId val="101526144"/>
      </c:lineChart>
      <c:dateAx>
        <c:axId val="101524224"/>
        <c:scaling>
          <c:orientation val="minMax"/>
        </c:scaling>
        <c:delete val="1"/>
        <c:axPos val="b"/>
        <c:numFmt formatCode="ge" sourceLinked="1"/>
        <c:majorTickMark val="none"/>
        <c:minorTickMark val="none"/>
        <c:tickLblPos val="none"/>
        <c:crossAx val="101526144"/>
        <c:crosses val="autoZero"/>
        <c:auto val="1"/>
        <c:lblOffset val="100"/>
        <c:baseTimeUnit val="years"/>
      </c:dateAx>
      <c:valAx>
        <c:axId val="1015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70.38</c:v>
                </c:pt>
                <c:pt idx="1">
                  <c:v>71.599999999999994</c:v>
                </c:pt>
                <c:pt idx="2">
                  <c:v>63.81</c:v>
                </c:pt>
                <c:pt idx="3">
                  <c:v>64.099999999999994</c:v>
                </c:pt>
                <c:pt idx="4">
                  <c:v>61.39</c:v>
                </c:pt>
              </c:numCache>
            </c:numRef>
          </c:val>
        </c:ser>
        <c:dLbls>
          <c:showLegendKey val="0"/>
          <c:showVal val="0"/>
          <c:showCatName val="0"/>
          <c:showSerName val="0"/>
          <c:showPercent val="0"/>
          <c:showBubbleSize val="0"/>
        </c:dLbls>
        <c:gapWidth val="150"/>
        <c:axId val="101564800"/>
        <c:axId val="1015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1564800"/>
        <c:axId val="101566720"/>
      </c:lineChart>
      <c:dateAx>
        <c:axId val="101564800"/>
        <c:scaling>
          <c:orientation val="minMax"/>
        </c:scaling>
        <c:delete val="1"/>
        <c:axPos val="b"/>
        <c:numFmt formatCode="ge" sourceLinked="1"/>
        <c:majorTickMark val="none"/>
        <c:minorTickMark val="none"/>
        <c:tickLblPos val="none"/>
        <c:crossAx val="101566720"/>
        <c:crosses val="autoZero"/>
        <c:auto val="1"/>
        <c:lblOffset val="100"/>
        <c:baseTimeUnit val="years"/>
      </c:dateAx>
      <c:valAx>
        <c:axId val="1015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181.49</c:v>
                </c:pt>
                <c:pt idx="1">
                  <c:v>177.98</c:v>
                </c:pt>
                <c:pt idx="2">
                  <c:v>202.1</c:v>
                </c:pt>
                <c:pt idx="3">
                  <c:v>204.96</c:v>
                </c:pt>
                <c:pt idx="4">
                  <c:v>225.19</c:v>
                </c:pt>
              </c:numCache>
            </c:numRef>
          </c:val>
        </c:ser>
        <c:dLbls>
          <c:showLegendKey val="0"/>
          <c:showVal val="0"/>
          <c:showCatName val="0"/>
          <c:showSerName val="0"/>
          <c:showPercent val="0"/>
          <c:showBubbleSize val="0"/>
        </c:dLbls>
        <c:gapWidth val="150"/>
        <c:axId val="101596544"/>
        <c:axId val="1016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01596544"/>
        <c:axId val="101602816"/>
      </c:lineChart>
      <c:dateAx>
        <c:axId val="101596544"/>
        <c:scaling>
          <c:orientation val="minMax"/>
        </c:scaling>
        <c:delete val="1"/>
        <c:axPos val="b"/>
        <c:numFmt formatCode="ge" sourceLinked="1"/>
        <c:majorTickMark val="none"/>
        <c:minorTickMark val="none"/>
        <c:tickLblPos val="none"/>
        <c:crossAx val="101602816"/>
        <c:crosses val="autoZero"/>
        <c:auto val="1"/>
        <c:lblOffset val="100"/>
        <c:baseTimeUnit val="years"/>
      </c:dateAx>
      <c:valAx>
        <c:axId val="1016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G1" zoomScale="90" zoomScaleNormal="9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矢祭町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6169</v>
      </c>
      <c r="AM8" s="47"/>
      <c r="AN8" s="47"/>
      <c r="AO8" s="47"/>
      <c r="AP8" s="47"/>
      <c r="AQ8" s="47"/>
      <c r="AR8" s="47"/>
      <c r="AS8" s="47"/>
      <c r="AT8" s="43">
        <f>データ!S6</f>
        <v>118.27</v>
      </c>
      <c r="AU8" s="43"/>
      <c r="AV8" s="43"/>
      <c r="AW8" s="43"/>
      <c r="AX8" s="43"/>
      <c r="AY8" s="43"/>
      <c r="AZ8" s="43"/>
      <c r="BA8" s="43"/>
      <c r="BB8" s="43">
        <f>データ!T6</f>
        <v>52.16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8.93</v>
      </c>
      <c r="Q10" s="43"/>
      <c r="R10" s="43"/>
      <c r="S10" s="43"/>
      <c r="T10" s="43"/>
      <c r="U10" s="43"/>
      <c r="V10" s="43"/>
      <c r="W10" s="43">
        <f>データ!P6</f>
        <v>100</v>
      </c>
      <c r="X10" s="43"/>
      <c r="Y10" s="43"/>
      <c r="Z10" s="43"/>
      <c r="AA10" s="43"/>
      <c r="AB10" s="43"/>
      <c r="AC10" s="43"/>
      <c r="AD10" s="47">
        <f>データ!Q6</f>
        <v>2520</v>
      </c>
      <c r="AE10" s="47"/>
      <c r="AF10" s="47"/>
      <c r="AG10" s="47"/>
      <c r="AH10" s="47"/>
      <c r="AI10" s="47"/>
      <c r="AJ10" s="47"/>
      <c r="AK10" s="2"/>
      <c r="AL10" s="47">
        <f>データ!U6</f>
        <v>550</v>
      </c>
      <c r="AM10" s="47"/>
      <c r="AN10" s="47"/>
      <c r="AO10" s="47"/>
      <c r="AP10" s="47"/>
      <c r="AQ10" s="47"/>
      <c r="AR10" s="47"/>
      <c r="AS10" s="47"/>
      <c r="AT10" s="43">
        <f>データ!V6</f>
        <v>0.56999999999999995</v>
      </c>
      <c r="AU10" s="43"/>
      <c r="AV10" s="43"/>
      <c r="AW10" s="43"/>
      <c r="AX10" s="43"/>
      <c r="AY10" s="43"/>
      <c r="AZ10" s="43"/>
      <c r="BA10" s="43"/>
      <c r="BB10" s="43">
        <f>データ!W6</f>
        <v>964.91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74829</v>
      </c>
      <c r="D6" s="31">
        <f t="shared" si="3"/>
        <v>47</v>
      </c>
      <c r="E6" s="31">
        <f t="shared" si="3"/>
        <v>17</v>
      </c>
      <c r="F6" s="31">
        <f t="shared" si="3"/>
        <v>5</v>
      </c>
      <c r="G6" s="31">
        <f t="shared" si="3"/>
        <v>0</v>
      </c>
      <c r="H6" s="31" t="str">
        <f t="shared" si="3"/>
        <v>福島県　矢祭町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8.93</v>
      </c>
      <c r="P6" s="32">
        <f t="shared" si="3"/>
        <v>100</v>
      </c>
      <c r="Q6" s="32">
        <f t="shared" si="3"/>
        <v>2520</v>
      </c>
      <c r="R6" s="32">
        <f t="shared" si="3"/>
        <v>6169</v>
      </c>
      <c r="S6" s="32">
        <f t="shared" si="3"/>
        <v>118.27</v>
      </c>
      <c r="T6" s="32">
        <f t="shared" si="3"/>
        <v>52.16</v>
      </c>
      <c r="U6" s="32">
        <f t="shared" si="3"/>
        <v>550</v>
      </c>
      <c r="V6" s="32">
        <f t="shared" si="3"/>
        <v>0.56999999999999995</v>
      </c>
      <c r="W6" s="32">
        <f t="shared" si="3"/>
        <v>964.91</v>
      </c>
      <c r="X6" s="33">
        <f>IF(X7="",NA(),X7)</f>
        <v>92.85</v>
      </c>
      <c r="Y6" s="33">
        <f t="shared" ref="Y6:AG6" si="4">IF(Y7="",NA(),Y7)</f>
        <v>95.47</v>
      </c>
      <c r="Z6" s="33">
        <f t="shared" si="4"/>
        <v>90.89</v>
      </c>
      <c r="AA6" s="33">
        <f t="shared" si="4"/>
        <v>90.75</v>
      </c>
      <c r="AB6" s="33">
        <f t="shared" si="4"/>
        <v>88.18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4630.84</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70.38</v>
      </c>
      <c r="BQ6" s="33">
        <f t="shared" ref="BQ6:BY6" si="8">IF(BQ7="",NA(),BQ7)</f>
        <v>71.599999999999994</v>
      </c>
      <c r="BR6" s="33">
        <f t="shared" si="8"/>
        <v>63.81</v>
      </c>
      <c r="BS6" s="33">
        <f t="shared" si="8"/>
        <v>64.099999999999994</v>
      </c>
      <c r="BT6" s="33">
        <f t="shared" si="8"/>
        <v>61.39</v>
      </c>
      <c r="BU6" s="33">
        <f t="shared" si="8"/>
        <v>42.13</v>
      </c>
      <c r="BV6" s="33">
        <f t="shared" si="8"/>
        <v>42.48</v>
      </c>
      <c r="BW6" s="33">
        <f t="shared" si="8"/>
        <v>41.04</v>
      </c>
      <c r="BX6" s="33">
        <f t="shared" si="8"/>
        <v>41.08</v>
      </c>
      <c r="BY6" s="33">
        <f t="shared" si="8"/>
        <v>41.34</v>
      </c>
      <c r="BZ6" s="32" t="str">
        <f>IF(BZ7="","",IF(BZ7="-","【-】","【"&amp;SUBSTITUTE(TEXT(BZ7,"#,##0.00"),"-","△")&amp;"】"))</f>
        <v>【52.78】</v>
      </c>
      <c r="CA6" s="33">
        <f>IF(CA7="",NA(),CA7)</f>
        <v>181.49</v>
      </c>
      <c r="CB6" s="33">
        <f t="shared" ref="CB6:CJ6" si="9">IF(CB7="",NA(),CB7)</f>
        <v>177.98</v>
      </c>
      <c r="CC6" s="33">
        <f t="shared" si="9"/>
        <v>202.1</v>
      </c>
      <c r="CD6" s="33">
        <f t="shared" si="9"/>
        <v>204.96</v>
      </c>
      <c r="CE6" s="33">
        <f t="shared" si="9"/>
        <v>225.19</v>
      </c>
      <c r="CF6" s="33">
        <f t="shared" si="9"/>
        <v>348.41</v>
      </c>
      <c r="CG6" s="33">
        <f t="shared" si="9"/>
        <v>343.8</v>
      </c>
      <c r="CH6" s="33">
        <f t="shared" si="9"/>
        <v>357.08</v>
      </c>
      <c r="CI6" s="33">
        <f t="shared" si="9"/>
        <v>378.08</v>
      </c>
      <c r="CJ6" s="33">
        <f t="shared" si="9"/>
        <v>357.49</v>
      </c>
      <c r="CK6" s="32" t="str">
        <f>IF(CK7="","",IF(CK7="-","【-】","【"&amp;SUBSTITUTE(TEXT(CK7,"#,##0.00"),"-","△")&amp;"】"))</f>
        <v>【289.81】</v>
      </c>
      <c r="CL6" s="33">
        <f>IF(CL7="",NA(),CL7)</f>
        <v>31.23</v>
      </c>
      <c r="CM6" s="33">
        <f t="shared" ref="CM6:CU6" si="10">IF(CM7="",NA(),CM7)</f>
        <v>31.23</v>
      </c>
      <c r="CN6" s="33">
        <f t="shared" si="10"/>
        <v>32.130000000000003</v>
      </c>
      <c r="CO6" s="33">
        <f t="shared" si="10"/>
        <v>33.33</v>
      </c>
      <c r="CP6" s="33">
        <f t="shared" si="10"/>
        <v>33.630000000000003</v>
      </c>
      <c r="CQ6" s="33">
        <f t="shared" si="10"/>
        <v>46.85</v>
      </c>
      <c r="CR6" s="33">
        <f t="shared" si="10"/>
        <v>46.06</v>
      </c>
      <c r="CS6" s="33">
        <f t="shared" si="10"/>
        <v>45.95</v>
      </c>
      <c r="CT6" s="33">
        <f t="shared" si="10"/>
        <v>44.69</v>
      </c>
      <c r="CU6" s="33">
        <f t="shared" si="10"/>
        <v>44.69</v>
      </c>
      <c r="CV6" s="32" t="str">
        <f>IF(CV7="","",IF(CV7="-","【-】","【"&amp;SUBSTITUTE(TEXT(CV7,"#,##0.00"),"-","△")&amp;"】"))</f>
        <v>【52.74】</v>
      </c>
      <c r="CW6" s="33">
        <f>IF(CW7="",NA(),CW7)</f>
        <v>87.03</v>
      </c>
      <c r="CX6" s="33">
        <f t="shared" ref="CX6:DF6" si="11">IF(CX7="",NA(),CX7)</f>
        <v>88.13</v>
      </c>
      <c r="CY6" s="33">
        <f t="shared" si="11"/>
        <v>88</v>
      </c>
      <c r="CZ6" s="33">
        <f t="shared" si="11"/>
        <v>88</v>
      </c>
      <c r="DA6" s="33">
        <f t="shared" si="11"/>
        <v>88</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74829</v>
      </c>
      <c r="D7" s="35">
        <v>47</v>
      </c>
      <c r="E7" s="35">
        <v>17</v>
      </c>
      <c r="F7" s="35">
        <v>5</v>
      </c>
      <c r="G7" s="35">
        <v>0</v>
      </c>
      <c r="H7" s="35" t="s">
        <v>96</v>
      </c>
      <c r="I7" s="35" t="s">
        <v>97</v>
      </c>
      <c r="J7" s="35" t="s">
        <v>98</v>
      </c>
      <c r="K7" s="35" t="s">
        <v>99</v>
      </c>
      <c r="L7" s="35" t="s">
        <v>100</v>
      </c>
      <c r="M7" s="36" t="s">
        <v>101</v>
      </c>
      <c r="N7" s="36" t="s">
        <v>102</v>
      </c>
      <c r="O7" s="36">
        <v>8.93</v>
      </c>
      <c r="P7" s="36">
        <v>100</v>
      </c>
      <c r="Q7" s="36">
        <v>2520</v>
      </c>
      <c r="R7" s="36">
        <v>6169</v>
      </c>
      <c r="S7" s="36">
        <v>118.27</v>
      </c>
      <c r="T7" s="36">
        <v>52.16</v>
      </c>
      <c r="U7" s="36">
        <v>550</v>
      </c>
      <c r="V7" s="36">
        <v>0.56999999999999995</v>
      </c>
      <c r="W7" s="36">
        <v>964.91</v>
      </c>
      <c r="X7" s="36">
        <v>92.85</v>
      </c>
      <c r="Y7" s="36">
        <v>95.47</v>
      </c>
      <c r="Z7" s="36">
        <v>90.89</v>
      </c>
      <c r="AA7" s="36">
        <v>90.75</v>
      </c>
      <c r="AB7" s="36">
        <v>88.18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4630.84</v>
      </c>
      <c r="BJ7" s="36">
        <v>1224.75</v>
      </c>
      <c r="BK7" s="36">
        <v>1144.05</v>
      </c>
      <c r="BL7" s="36">
        <v>1117.1099999999999</v>
      </c>
      <c r="BM7" s="36">
        <v>1161.05</v>
      </c>
      <c r="BN7" s="36">
        <v>979.89</v>
      </c>
      <c r="BO7" s="36">
        <v>1015.77</v>
      </c>
      <c r="BP7" s="36">
        <v>70.38</v>
      </c>
      <c r="BQ7" s="36">
        <v>71.599999999999994</v>
      </c>
      <c r="BR7" s="36">
        <v>63.81</v>
      </c>
      <c r="BS7" s="36">
        <v>64.099999999999994</v>
      </c>
      <c r="BT7" s="36">
        <v>61.39</v>
      </c>
      <c r="BU7" s="36">
        <v>42.13</v>
      </c>
      <c r="BV7" s="36">
        <v>42.48</v>
      </c>
      <c r="BW7" s="36">
        <v>41.04</v>
      </c>
      <c r="BX7" s="36">
        <v>41.08</v>
      </c>
      <c r="BY7" s="36">
        <v>41.34</v>
      </c>
      <c r="BZ7" s="36">
        <v>52.78</v>
      </c>
      <c r="CA7" s="36">
        <v>181.49</v>
      </c>
      <c r="CB7" s="36">
        <v>177.98</v>
      </c>
      <c r="CC7" s="36">
        <v>202.1</v>
      </c>
      <c r="CD7" s="36">
        <v>204.96</v>
      </c>
      <c r="CE7" s="36">
        <v>225.19</v>
      </c>
      <c r="CF7" s="36">
        <v>348.41</v>
      </c>
      <c r="CG7" s="36">
        <v>343.8</v>
      </c>
      <c r="CH7" s="36">
        <v>357.08</v>
      </c>
      <c r="CI7" s="36">
        <v>378.08</v>
      </c>
      <c r="CJ7" s="36">
        <v>357.49</v>
      </c>
      <c r="CK7" s="36">
        <v>289.81</v>
      </c>
      <c r="CL7" s="36">
        <v>31.23</v>
      </c>
      <c r="CM7" s="36">
        <v>31.23</v>
      </c>
      <c r="CN7" s="36">
        <v>32.130000000000003</v>
      </c>
      <c r="CO7" s="36">
        <v>33.33</v>
      </c>
      <c r="CP7" s="36">
        <v>33.630000000000003</v>
      </c>
      <c r="CQ7" s="36">
        <v>46.85</v>
      </c>
      <c r="CR7" s="36">
        <v>46.06</v>
      </c>
      <c r="CS7" s="36">
        <v>45.95</v>
      </c>
      <c r="CT7" s="36">
        <v>44.69</v>
      </c>
      <c r="CU7" s="36">
        <v>44.69</v>
      </c>
      <c r="CV7" s="36">
        <v>52.74</v>
      </c>
      <c r="CW7" s="36">
        <v>87.03</v>
      </c>
      <c r="CX7" s="36">
        <v>88.13</v>
      </c>
      <c r="CY7" s="36">
        <v>88</v>
      </c>
      <c r="CZ7" s="36">
        <v>88</v>
      </c>
      <c r="DA7" s="36">
        <v>88</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2017-02-08T03:07:57Z</dcterms:created>
  <dcterms:modified xsi:type="dcterms:W3CDTF">2017-02-22T05:27:03Z</dcterms:modified>
  <cp:category/>
</cp:coreProperties>
</file>