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1806u\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<sst xmlns="http://schemas.openxmlformats.org/spreadsheetml/2006/main" count="221" uniqueCount="111">
  <si>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</si>
  <si>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</si>
  <si>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</si>
  <si>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</si>
  <si>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</si>
  <si>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</si>
  <si>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</si>
  <si>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</si>
  <si>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</si>
  <si>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</si>
  <si>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</si>
  <si>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</si>
  <si>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</si>
  <si>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</si>
  <si>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</si>
  <si>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</si>
  <si>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</si>
  <si>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</si>
  <si>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</si>
  <si>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</si>
  <si>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</si>
  <si>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</si>
  <si>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</si>
  <si>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</si>
  <si>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</si>
  <si>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</si>
  <si>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</si>
  <si>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</si>
  <si>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</si>
  <si>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</si>
  <si>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</si>
  <si>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</si>
  <si>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</si>
  <si>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</si>
  <si>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</si>
  <si>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</si>
  <si>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</si>
  <si>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</si>
  <si>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</si>
  <si>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</si>
  <si>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</si>
  <si>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</si>
  <si>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</si>
  <si>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</si>
  <si>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</si>
  <si>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</si>
  <si>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</si>
  <si>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</si>
  <si>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</si>
  <si>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</si>
  <si>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</si>
  <si>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</si>
  <si>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</si>
  <si>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</si>
  <si>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</si>
  <si>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</si>
  <si>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</si>
  <si>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</si>
  <si>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</si>
  <si>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</si>
  <si>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</si>
  <si>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</si>
  <si>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</si>
  <si>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</si>
  <si>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</si>
  <si>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</si>
  <si>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</si>
  <si>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</si>
  <si>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</si>
  <si>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</si>
  <si>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</si>
  <si>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</si>
  <si>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</si>
  <si>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</si>
  <si>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</si>
  <si>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</si>
  <si>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</si>
  <si>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</si>
  <si>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</si>
  <si>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</si>
  <si>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</si>
  <si>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</si>
  <si>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</si>
  <si>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</si>
  <si>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</si>
  <si>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</si>
  <si>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</si>
  <si>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</si>
  <si>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</si>
  <si>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</si>
  <si>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</si>
  <si>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</si>
  <si>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</si>
  <si>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</si>
  <si>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</si>
  <si>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</si>
  <si>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矢吹町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</si>
  <si>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</si>
  <si>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</si>
  <si>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</si>
  <si>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</si>
  <si>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</si>
  <si>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</si>
  <si>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</si>
  <si>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</si>
  <si>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</si>
  <si>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</si>
  <si>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</si>
  <si>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東日本大震災復旧事業の影響により、平成25年は、低水準であったが、災害復旧事業が平成25年度中に完了したため、平成26年度から、上昇傾向に転じた。しかし、収益的収支比率が約60％であり、一般会計からの繰出金に依存している状況である。
　経費回収率については、平成26年度から約15％上昇し、65％を超え、改善されてきているものの、依然として低水準にあることから、今後、更に経費節減に努め、料金収入で経費の大半が賄えるよう料金改定等の検討、接続率の向上による料金収入の確保策等を検討し、経営改善に向けた取組を継続する。
</t>
    <rPh sb="38" eb="41">
      <t>テイスイジュン</t>
    </rPh>
    <rPh sb="60" eb="61">
      <t>チュウ</t>
    </rPh>
    <rPh sb="99" eb="100">
      <t>ヤク</t>
    </rPh>
    <rPh sb="143" eb="145">
      <t>ヘイセイ</t>
    </rPh>
    <rPh sb="147" eb="149">
      <t>ネンド</t>
    </rPh>
    <rPh sb="151" eb="152">
      <t>ヤク</t>
    </rPh>
    <rPh sb="155" eb="157">
      <t>ジョウショウ</t>
    </rPh>
    <rPh sb="163" eb="164">
      <t>コ</t>
    </rPh>
    <rPh sb="166" eb="167">
      <t>カイ</t>
    </rPh>
    <rPh sb="167" eb="168">
      <t>ゼン</t>
    </rPh>
    <rPh sb="179" eb="181">
      <t>イゼン</t>
    </rPh>
    <rPh sb="184" eb="187">
      <t>テイスイジュン</t>
    </rPh>
    <rPh sb="195" eb="197">
      <t>コンゴ</t>
    </rPh>
    <rPh sb="216" eb="218">
      <t>タイハン</t>
    </rPh>
    <rPh sb="219" eb="220">
      <t>マカナ</t>
    </rPh>
    <phoneticPr fontId="4"/>
  </si>
  <si>
    <t>　施設の老朽化については、該当数値がないものの他自治体同様に老朽化が進行している状況である。
　計画的に施設を更新し、長寿命化を図るため、平成28年度から本村地区で機能強化事業に着手しており、平成29年度から三城目地区において着手予定である。
　計画的な施設更新により、有収率の向上を図り、安定した経営基盤の確立を目指す。</t>
    <rPh sb="77" eb="79">
      <t>モトムラ</t>
    </rPh>
    <rPh sb="79" eb="81">
      <t>チク</t>
    </rPh>
    <rPh sb="82" eb="84">
      <t>キノウ</t>
    </rPh>
    <rPh sb="84" eb="86">
      <t>キョウカ</t>
    </rPh>
    <rPh sb="86" eb="88">
      <t>ジギョウ</t>
    </rPh>
    <rPh sb="89" eb="91">
      <t>チャクシュ</t>
    </rPh>
    <rPh sb="96" eb="98">
      <t>ヘイセイ</t>
    </rPh>
    <rPh sb="100" eb="102">
      <t>ネンド</t>
    </rPh>
    <rPh sb="104" eb="105">
      <t>サン</t>
    </rPh>
    <rPh sb="105" eb="106">
      <t>ジョウ</t>
    </rPh>
    <rPh sb="106" eb="107">
      <t>メ</t>
    </rPh>
    <rPh sb="107" eb="109">
      <t>チク</t>
    </rPh>
    <rPh sb="113" eb="115">
      <t>チャクシュ</t>
    </rPh>
    <phoneticPr fontId="4"/>
  </si>
  <si>
    <t>　当町の農業集落排水事業は、大和久地区・本村地区・三城目地区・寺内地区・松倉地区の５処理区により事業運営を行っている。
　老朽化対策として平成28年度から本村地区で機能強化事業に着手しており、平成29年度から三城目地区において着手予定である。
　さらに将来的には、大和久地区について公共下水道事業への編入も検討する予定である。
　今後は、更に経費節減に努め、料金収入で経費の大半が賄えるよう料金改定等の検討、接続率の向上による料金収入の確保策等を検討し、経営健全化を目指す。
　</t>
    <rPh sb="1" eb="3">
      <t>トウチョウ</t>
    </rPh>
    <rPh sb="4" eb="6">
      <t>ノウギョウ</t>
    </rPh>
    <rPh sb="6" eb="8">
      <t>シュウラク</t>
    </rPh>
    <rPh sb="8" eb="10">
      <t>ハイスイ</t>
    </rPh>
    <rPh sb="10" eb="12">
      <t>ジギョウ</t>
    </rPh>
    <rPh sb="14" eb="16">
      <t>オオワ</t>
    </rPh>
    <rPh sb="16" eb="17">
      <t>ヒサ</t>
    </rPh>
    <rPh sb="17" eb="19">
      <t>チク</t>
    </rPh>
    <rPh sb="20" eb="22">
      <t>モトムラ</t>
    </rPh>
    <rPh sb="22" eb="24">
      <t>チク</t>
    </rPh>
    <rPh sb="25" eb="26">
      <t>サン</t>
    </rPh>
    <rPh sb="26" eb="27">
      <t>ジョウ</t>
    </rPh>
    <rPh sb="27" eb="28">
      <t>メ</t>
    </rPh>
    <rPh sb="28" eb="30">
      <t>チク</t>
    </rPh>
    <rPh sb="31" eb="33">
      <t>テラウチ</t>
    </rPh>
    <rPh sb="33" eb="35">
      <t>チク</t>
    </rPh>
    <rPh sb="36" eb="38">
      <t>マツクラ</t>
    </rPh>
    <rPh sb="38" eb="40">
      <t>チク</t>
    </rPh>
    <rPh sb="42" eb="44">
      <t>ショリ</t>
    </rPh>
    <rPh sb="44" eb="45">
      <t>ク</t>
    </rPh>
    <rPh sb="48" eb="50">
      <t>ジギョウ</t>
    </rPh>
    <rPh sb="50" eb="52">
      <t>ウンエイ</t>
    </rPh>
    <rPh sb="53" eb="54">
      <t>オコナ</t>
    </rPh>
    <rPh sb="82" eb="84">
      <t>キノウ</t>
    </rPh>
    <rPh sb="84" eb="86">
      <t>キョウカ</t>
    </rPh>
    <rPh sb="86" eb="88">
      <t>ジギョウ</t>
    </rPh>
    <rPh sb="89" eb="91">
      <t>チャクシュ</t>
    </rPh>
    <rPh sb="165" eb="167">
      <t>コンゴ</t>
    </rPh>
    <rPh sb="187" eb="189">
      <t>タイハン</t>
    </rPh>
    <rPh sb="190" eb="191">
      <t>マカナ</t>
    </rPh>
    <rPh sb="227" eb="229">
      <t>ケイエイ</t>
    </rPh>
    <rPh sb="229" eb="232">
      <t>ケンゼンカ</t>
    </rPh>
    <rPh sb="233" eb="23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</si>
</sst>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582600"/>
        <c:axId val="40058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00582600"/>
        <c:axId val="400584168"/>
      </c:lineChart>
      <c:dateAx>
        <c:axId val="400582600"/>
        <c:scaling>
          <c:orientation val="minMax"/>
        </c:scaling>
        <c:delete val="1"/>
        <c:axPos val="b"/>
        <c:numFmt formatCode="ge" sourceLinked="1"/>
        <c:majorTickMark val="none"/>
        <c:minorTickMark val="none"/>
        <c:tickLblPos val="none"/>
        <c:crossAx val="400584168"/>
        <c:crosses val="autoZero"/>
        <c:auto val="1"/>
        <c:lblOffset val="100"/>
        <c:baseTimeUnit val="years"/>
      </c:dateAx>
      <c:valAx>
        <c:axId val="40058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82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33.11</c:v>
                </c:pt>
                <c:pt idx="1">
                  <c:v>35.39</c:v>
                </c:pt>
                <c:pt idx="2">
                  <c:v>37.33</c:v>
                </c:pt>
                <c:pt idx="3">
                  <c:v>37.06</c:v>
                </c:pt>
                <c:pt idx="4">
                  <c:v>36.19</c:v>
                </c:pt>
              </c:numCache>
            </c:numRef>
          </c:val>
        </c:ser>
        <c:dLbls>
          <c:showLegendKey val="0"/>
          <c:showVal val="0"/>
          <c:showCatName val="0"/>
          <c:showSerName val="0"/>
          <c:showPercent val="0"/>
          <c:showBubbleSize val="0"/>
        </c:dLbls>
        <c:gapWidth val="150"/>
        <c:axId val="347433688"/>
        <c:axId val="3474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47433688"/>
        <c:axId val="347434080"/>
      </c:lineChart>
      <c:dateAx>
        <c:axId val="347433688"/>
        <c:scaling>
          <c:orientation val="minMax"/>
        </c:scaling>
        <c:delete val="1"/>
        <c:axPos val="b"/>
        <c:numFmt formatCode="ge" sourceLinked="1"/>
        <c:majorTickMark val="none"/>
        <c:minorTickMark val="none"/>
        <c:tickLblPos val="none"/>
        <c:crossAx val="347434080"/>
        <c:crosses val="autoZero"/>
        <c:auto val="1"/>
        <c:lblOffset val="100"/>
        <c:baseTimeUnit val="years"/>
      </c:dateAx>
      <c:valAx>
        <c:axId val="3474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3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71.930000000000007</c:v>
                </c:pt>
                <c:pt idx="1">
                  <c:v>76.260000000000005</c:v>
                </c:pt>
                <c:pt idx="2">
                  <c:v>75.790000000000006</c:v>
                </c:pt>
                <c:pt idx="3">
                  <c:v>76.53</c:v>
                </c:pt>
                <c:pt idx="4">
                  <c:v>77.5</c:v>
                </c:pt>
              </c:numCache>
            </c:numRef>
          </c:val>
        </c:ser>
        <c:dLbls>
          <c:showLegendKey val="0"/>
          <c:showVal val="0"/>
          <c:showCatName val="0"/>
          <c:showSerName val="0"/>
          <c:showPercent val="0"/>
          <c:showBubbleSize val="0"/>
        </c:dLbls>
        <c:gapWidth val="150"/>
        <c:axId val="350730904"/>
        <c:axId val="3507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50730904"/>
        <c:axId val="350731296"/>
      </c:lineChart>
      <c:dateAx>
        <c:axId val="350730904"/>
        <c:scaling>
          <c:orientation val="minMax"/>
        </c:scaling>
        <c:delete val="1"/>
        <c:axPos val="b"/>
        <c:numFmt formatCode="ge" sourceLinked="1"/>
        <c:majorTickMark val="none"/>
        <c:minorTickMark val="none"/>
        <c:tickLblPos val="none"/>
        <c:crossAx val="350731296"/>
        <c:crosses val="autoZero"/>
        <c:auto val="1"/>
        <c:lblOffset val="100"/>
        <c:baseTimeUnit val="years"/>
      </c:dateAx>
      <c:valAx>
        <c:axId val="3507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63.23</c:v>
                </c:pt>
                <c:pt idx="1">
                  <c:v>65.72</c:v>
                </c:pt>
                <c:pt idx="2">
                  <c:v>46.09</c:v>
                </c:pt>
                <c:pt idx="3">
                  <c:v>58.97</c:v>
                </c:pt>
                <c:pt idx="4">
                  <c:v>63.77</c:v>
                </c:pt>
              </c:numCache>
            </c:numRef>
          </c:val>
        </c:ser>
        <c:dLbls>
          <c:showLegendKey val="0"/>
          <c:showVal val="0"/>
          <c:showCatName val="0"/>
          <c:showSerName val="0"/>
          <c:showPercent val="0"/>
          <c:showBubbleSize val="0"/>
        </c:dLbls>
        <c:gapWidth val="150"/>
        <c:axId val="400581424"/>
        <c:axId val="32201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581424"/>
        <c:axId val="322015336"/>
      </c:lineChart>
      <c:dateAx>
        <c:axId val="400581424"/>
        <c:scaling>
          <c:orientation val="minMax"/>
        </c:scaling>
        <c:delete val="1"/>
        <c:axPos val="b"/>
        <c:numFmt formatCode="ge" sourceLinked="1"/>
        <c:majorTickMark val="none"/>
        <c:minorTickMark val="none"/>
        <c:tickLblPos val="none"/>
        <c:crossAx val="322015336"/>
        <c:crosses val="autoZero"/>
        <c:auto val="1"/>
        <c:lblOffset val="100"/>
        <c:baseTimeUnit val="years"/>
      </c:dateAx>
      <c:valAx>
        <c:axId val="32201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016512"/>
        <c:axId val="32201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016512"/>
        <c:axId val="322016904"/>
      </c:lineChart>
      <c:dateAx>
        <c:axId val="322016512"/>
        <c:scaling>
          <c:orientation val="minMax"/>
        </c:scaling>
        <c:delete val="1"/>
        <c:axPos val="b"/>
        <c:numFmt formatCode="ge" sourceLinked="1"/>
        <c:majorTickMark val="none"/>
        <c:minorTickMark val="none"/>
        <c:tickLblPos val="none"/>
        <c:crossAx val="322016904"/>
        <c:crosses val="autoZero"/>
        <c:auto val="1"/>
        <c:lblOffset val="100"/>
        <c:baseTimeUnit val="years"/>
      </c:dateAx>
      <c:valAx>
        <c:axId val="32201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662560"/>
        <c:axId val="32066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662560"/>
        <c:axId val="320662952"/>
      </c:lineChart>
      <c:dateAx>
        <c:axId val="320662560"/>
        <c:scaling>
          <c:orientation val="minMax"/>
        </c:scaling>
        <c:delete val="1"/>
        <c:axPos val="b"/>
        <c:numFmt formatCode="ge" sourceLinked="1"/>
        <c:majorTickMark val="none"/>
        <c:minorTickMark val="none"/>
        <c:tickLblPos val="none"/>
        <c:crossAx val="320662952"/>
        <c:crosses val="autoZero"/>
        <c:auto val="1"/>
        <c:lblOffset val="100"/>
        <c:baseTimeUnit val="years"/>
      </c:dateAx>
      <c:valAx>
        <c:axId val="32066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564752"/>
        <c:axId val="3245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564752"/>
        <c:axId val="324565144"/>
      </c:lineChart>
      <c:dateAx>
        <c:axId val="324564752"/>
        <c:scaling>
          <c:orientation val="minMax"/>
        </c:scaling>
        <c:delete val="1"/>
        <c:axPos val="b"/>
        <c:numFmt formatCode="ge" sourceLinked="1"/>
        <c:majorTickMark val="none"/>
        <c:minorTickMark val="none"/>
        <c:tickLblPos val="none"/>
        <c:crossAx val="324565144"/>
        <c:crosses val="autoZero"/>
        <c:auto val="1"/>
        <c:lblOffset val="100"/>
        <c:baseTimeUnit val="years"/>
      </c:dateAx>
      <c:valAx>
        <c:axId val="3245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053296"/>
        <c:axId val="3240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053296"/>
        <c:axId val="324053688"/>
      </c:lineChart>
      <c:dateAx>
        <c:axId val="324053296"/>
        <c:scaling>
          <c:orientation val="minMax"/>
        </c:scaling>
        <c:delete val="1"/>
        <c:axPos val="b"/>
        <c:numFmt formatCode="ge" sourceLinked="1"/>
        <c:majorTickMark val="none"/>
        <c:minorTickMark val="none"/>
        <c:tickLblPos val="none"/>
        <c:crossAx val="324053688"/>
        <c:crosses val="autoZero"/>
        <c:auto val="1"/>
        <c:lblOffset val="100"/>
        <c:baseTimeUnit val="years"/>
      </c:dateAx>
      <c:valAx>
        <c:axId val="3240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1588.24</c:v>
                </c:pt>
                <c:pt idx="1">
                  <c:v>634.70000000000005</c:v>
                </c:pt>
                <c:pt idx="2">
                  <c:v>314.72000000000003</c:v>
                </c:pt>
                <c:pt idx="3">
                  <c:v>230.85</c:v>
                </c:pt>
                <c:pt idx="4">
                  <c:v>116.5</c:v>
                </c:pt>
              </c:numCache>
            </c:numRef>
          </c:val>
        </c:ser>
        <c:dLbls>
          <c:showLegendKey val="0"/>
          <c:showVal val="0"/>
          <c:showCatName val="0"/>
          <c:showSerName val="0"/>
          <c:showPercent val="0"/>
          <c:showBubbleSize val="0"/>
        </c:dLbls>
        <c:gapWidth val="150"/>
        <c:axId val="324564360"/>
        <c:axId val="32200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24564360"/>
        <c:axId val="322007216"/>
      </c:lineChart>
      <c:dateAx>
        <c:axId val="324564360"/>
        <c:scaling>
          <c:orientation val="minMax"/>
        </c:scaling>
        <c:delete val="1"/>
        <c:axPos val="b"/>
        <c:numFmt formatCode="ge" sourceLinked="1"/>
        <c:majorTickMark val="none"/>
        <c:minorTickMark val="none"/>
        <c:tickLblPos val="none"/>
        <c:crossAx val="322007216"/>
        <c:crosses val="autoZero"/>
        <c:auto val="1"/>
        <c:lblOffset val="100"/>
        <c:baseTimeUnit val="years"/>
      </c:dateAx>
      <c:valAx>
        <c:axId val="3220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6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50.66</c:v>
                </c:pt>
                <c:pt idx="1">
                  <c:v>42.71</c:v>
                </c:pt>
                <c:pt idx="2">
                  <c:v>55.72</c:v>
                </c:pt>
                <c:pt idx="3">
                  <c:v>48.69</c:v>
                </c:pt>
                <c:pt idx="4">
                  <c:v>65.92</c:v>
                </c:pt>
              </c:numCache>
            </c:numRef>
          </c:val>
        </c:ser>
        <c:dLbls>
          <c:showLegendKey val="0"/>
          <c:showVal val="0"/>
          <c:showCatName val="0"/>
          <c:showSerName val="0"/>
          <c:showPercent val="0"/>
          <c:showBubbleSize val="0"/>
        </c:dLbls>
        <c:gapWidth val="150"/>
        <c:axId val="322008392"/>
        <c:axId val="3220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22008392"/>
        <c:axId val="322008784"/>
      </c:lineChart>
      <c:dateAx>
        <c:axId val="322008392"/>
        <c:scaling>
          <c:orientation val="minMax"/>
        </c:scaling>
        <c:delete val="1"/>
        <c:axPos val="b"/>
        <c:numFmt formatCode="ge" sourceLinked="1"/>
        <c:majorTickMark val="none"/>
        <c:minorTickMark val="none"/>
        <c:tickLblPos val="none"/>
        <c:crossAx val="322008784"/>
        <c:crosses val="autoZero"/>
        <c:auto val="1"/>
        <c:lblOffset val="100"/>
        <c:baseTimeUnit val="years"/>
      </c:dateAx>
      <c:valAx>
        <c:axId val="3220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274.29000000000002</c:v>
                </c:pt>
                <c:pt idx="1">
                  <c:v>322.83999999999997</c:v>
                </c:pt>
                <c:pt idx="2">
                  <c:v>234.53</c:v>
                </c:pt>
                <c:pt idx="3">
                  <c:v>279.26</c:v>
                </c:pt>
                <c:pt idx="4">
                  <c:v>217.41</c:v>
                </c:pt>
              </c:numCache>
            </c:numRef>
          </c:val>
        </c:ser>
        <c:dLbls>
          <c:showLegendKey val="0"/>
          <c:showVal val="0"/>
          <c:showCatName val="0"/>
          <c:showSerName val="0"/>
          <c:showPercent val="0"/>
          <c:showBubbleSize val="0"/>
        </c:dLbls>
        <c:gapWidth val="150"/>
        <c:axId val="320409056"/>
        <c:axId val="3204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20409056"/>
        <c:axId val="320409448"/>
      </c:lineChart>
      <c:dateAx>
        <c:axId val="320409056"/>
        <c:scaling>
          <c:orientation val="minMax"/>
        </c:scaling>
        <c:delete val="1"/>
        <c:axPos val="b"/>
        <c:numFmt formatCode="ge" sourceLinked="1"/>
        <c:majorTickMark val="none"/>
        <c:minorTickMark val="none"/>
        <c:tickLblPos val="none"/>
        <c:crossAx val="320409448"/>
        <c:crosses val="autoZero"/>
        <c:auto val="1"/>
        <c:lblOffset val="100"/>
        <c:baseTimeUnit val="years"/>
      </c:dateAx>
      <c:valAx>
        <c:axId val="3204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9" zoomScaleNormal="100" workbookViewId="0">
      <selection activeCell="BJ68" sqref="BJ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矢吹町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17774</v>
      </c>
      <c r="AM8" s="64"/>
      <c r="AN8" s="64"/>
      <c r="AO8" s="64"/>
      <c r="AP8" s="64"/>
      <c r="AQ8" s="64"/>
      <c r="AR8" s="64"/>
      <c r="AS8" s="64"/>
      <c r="AT8" s="63">
        <f>データ!S6</f>
        <v>60.4</v>
      </c>
      <c r="AU8" s="63"/>
      <c r="AV8" s="63"/>
      <c r="AW8" s="63"/>
      <c r="AX8" s="63"/>
      <c r="AY8" s="63"/>
      <c r="AZ8" s="63"/>
      <c r="BA8" s="63"/>
      <c r="BB8" s="63">
        <f>データ!T6</f>
        <v>294.27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16.87</v>
      </c>
      <c r="Q10" s="63"/>
      <c r="R10" s="63"/>
      <c r="S10" s="63"/>
      <c r="T10" s="63"/>
      <c r="U10" s="63"/>
      <c r="V10" s="63"/>
      <c r="W10" s="63">
        <f>データ!P6</f>
        <v>100</v>
      </c>
      <c r="X10" s="63"/>
      <c r="Y10" s="63"/>
      <c r="Z10" s="63"/>
      <c r="AA10" s="63"/>
      <c r="AB10" s="63"/>
      <c r="AC10" s="63"/>
      <c r="AD10" s="64">
        <f>データ!Q6</f>
        <v>3607</v>
      </c>
      <c r="AE10" s="64"/>
      <c r="AF10" s="64"/>
      <c r="AG10" s="64"/>
      <c r="AH10" s="64"/>
      <c r="AI10" s="64"/>
      <c r="AJ10" s="64"/>
      <c r="AK10" s="2"/>
      <c r="AL10" s="64">
        <f>データ!U6</f>
        <v>2987</v>
      </c>
      <c r="AM10" s="64"/>
      <c r="AN10" s="64"/>
      <c r="AO10" s="64"/>
      <c r="AP10" s="64"/>
      <c r="AQ10" s="64"/>
      <c r="AR10" s="64"/>
      <c r="AS10" s="64"/>
      <c r="AT10" s="63">
        <f>データ!V6</f>
        <v>2.96</v>
      </c>
      <c r="AU10" s="63"/>
      <c r="AV10" s="63"/>
      <c r="AW10" s="63"/>
      <c r="AX10" s="63"/>
      <c r="AY10" s="63"/>
      <c r="AZ10" s="63"/>
      <c r="BA10" s="63"/>
      <c r="BB10" s="63">
        <f>データ!W6</f>
        <v>1009.12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74667</v>
      </c>
      <c r="D6" s="31">
        <f t="shared" si="3"/>
        <v>47</v>
      </c>
      <c r="E6" s="31">
        <f t="shared" si="3"/>
        <v>17</v>
      </c>
      <c r="F6" s="31">
        <f t="shared" si="3"/>
        <v>5</v>
      </c>
      <c r="G6" s="31">
        <f t="shared" si="3"/>
        <v>0</v>
      </c>
      <c r="H6" s="31" t="str">
        <f t="shared" si="3"/>
        <v>福島県　矢吹町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16.87</v>
      </c>
      <c r="P6" s="32">
        <f t="shared" si="3"/>
        <v>100</v>
      </c>
      <c r="Q6" s="32">
        <f t="shared" si="3"/>
        <v>3607</v>
      </c>
      <c r="R6" s="32">
        <f t="shared" si="3"/>
        <v>17774</v>
      </c>
      <c r="S6" s="32">
        <f t="shared" si="3"/>
        <v>60.4</v>
      </c>
      <c r="T6" s="32">
        <f t="shared" si="3"/>
        <v>294.27</v>
      </c>
      <c r="U6" s="32">
        <f t="shared" si="3"/>
        <v>2987</v>
      </c>
      <c r="V6" s="32">
        <f t="shared" si="3"/>
        <v>2.96</v>
      </c>
      <c r="W6" s="32">
        <f t="shared" si="3"/>
        <v>1009.12</v>
      </c>
      <c r="X6" s="33">
        <f>IF(X7="",NA(),X7)</f>
        <v>63.23</v>
      </c>
      <c r="Y6" s="33">
        <f t="shared" ref="Y6:AG6" si="4">IF(Y7="",NA(),Y7)</f>
        <v>65.72</v>
      </c>
      <c r="Z6" s="33">
        <f t="shared" si="4"/>
        <v>46.09</v>
      </c>
      <c r="AA6" s="33">
        <f t="shared" si="4"/>
        <v>58.97</v>
      </c>
      <c r="AB6" s="33">
        <f t="shared" si="4"/>
        <v>63.77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1588.24</v>
      </c>
      <c r="BF6" s="33">
        <f t="shared" ref="BF6:BN6" si="7">IF(BF7="",NA(),BF7)</f>
        <v>634.70000000000005</v>
      </c>
      <c r="BG6" s="33">
        <f t="shared" si="7"/>
        <v>314.72000000000003</v>
      </c>
      <c r="BH6" s="33">
        <f t="shared" si="7"/>
        <v>230.85</v>
      </c>
      <c r="BI6" s="33">
        <f t="shared" si="7"/>
        <v>116.5</v>
      </c>
      <c r="BJ6" s="33">
        <f t="shared" si="7"/>
        <v>1239.2</v>
      </c>
      <c r="BK6" s="33">
        <f t="shared" si="7"/>
        <v>1197.82</v>
      </c>
      <c r="BL6" s="33">
        <f t="shared" si="7"/>
        <v>1126.77</v>
      </c>
      <c r="BM6" s="33">
        <f t="shared" si="7"/>
        <v>1044.8</v>
      </c>
      <c r="BN6" s="33">
        <f t="shared" si="7"/>
        <v>1081.8</v>
      </c>
      <c r="BO6" s="32" t="str">
        <f>IF(BO7="","",IF(BO7="-","【-】","【"&amp;SUBSTITUTE(TEXT(BO7,"#,##0.00"),"-","△")&amp;"】"))</f>
        <v>【1,015.77】</v>
      </c>
      <c r="BP6" s="33">
        <f>IF(BP7="",NA(),BP7)</f>
        <v>50.66</v>
      </c>
      <c r="BQ6" s="33">
        <f t="shared" ref="BQ6:BY6" si="8">IF(BQ7="",NA(),BQ7)</f>
        <v>42.71</v>
      </c>
      <c r="BR6" s="33">
        <f t="shared" si="8"/>
        <v>55.72</v>
      </c>
      <c r="BS6" s="33">
        <f t="shared" si="8"/>
        <v>48.69</v>
      </c>
      <c r="BT6" s="33">
        <f t="shared" si="8"/>
        <v>65.92</v>
      </c>
      <c r="BU6" s="33">
        <f t="shared" si="8"/>
        <v>51.56</v>
      </c>
      <c r="BV6" s="33">
        <f t="shared" si="8"/>
        <v>51.03</v>
      </c>
      <c r="BW6" s="33">
        <f t="shared" si="8"/>
        <v>50.9</v>
      </c>
      <c r="BX6" s="33">
        <f t="shared" si="8"/>
        <v>50.82</v>
      </c>
      <c r="BY6" s="33">
        <f t="shared" si="8"/>
        <v>52.19</v>
      </c>
      <c r="BZ6" s="32" t="str">
        <f>IF(BZ7="","",IF(BZ7="-","【-】","【"&amp;SUBSTITUTE(TEXT(BZ7,"#,##0.00"),"-","△")&amp;"】"))</f>
        <v>【52.78】</v>
      </c>
      <c r="CA6" s="33">
        <f>IF(CA7="",NA(),CA7)</f>
        <v>274.29000000000002</v>
      </c>
      <c r="CB6" s="33">
        <f t="shared" ref="CB6:CJ6" si="9">IF(CB7="",NA(),CB7)</f>
        <v>322.83999999999997</v>
      </c>
      <c r="CC6" s="33">
        <f t="shared" si="9"/>
        <v>234.53</v>
      </c>
      <c r="CD6" s="33">
        <f t="shared" si="9"/>
        <v>279.26</v>
      </c>
      <c r="CE6" s="33">
        <f t="shared" si="9"/>
        <v>217.41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33.11</v>
      </c>
      <c r="CM6" s="33">
        <f t="shared" ref="CM6:CU6" si="10">IF(CM7="",NA(),CM7)</f>
        <v>35.39</v>
      </c>
      <c r="CN6" s="33">
        <f t="shared" si="10"/>
        <v>37.33</v>
      </c>
      <c r="CO6" s="33">
        <f t="shared" si="10"/>
        <v>37.06</v>
      </c>
      <c r="CP6" s="33">
        <f t="shared" si="10"/>
        <v>36.19</v>
      </c>
      <c r="CQ6" s="33">
        <f t="shared" si="10"/>
        <v>55.2</v>
      </c>
      <c r="CR6" s="33">
        <f t="shared" si="10"/>
        <v>54.74</v>
      </c>
      <c r="CS6" s="33">
        <f t="shared" si="10"/>
        <v>53.78</v>
      </c>
      <c r="CT6" s="33">
        <f t="shared" si="10"/>
        <v>53.24</v>
      </c>
      <c r="CU6" s="33">
        <f t="shared" si="10"/>
        <v>52.31</v>
      </c>
      <c r="CV6" s="32" t="str">
        <f>IF(CV7="","",IF(CV7="-","【-】","【"&amp;SUBSTITUTE(TEXT(CV7,"#,##0.00"),"-","△")&amp;"】"))</f>
        <v>【52.74】</v>
      </c>
      <c r="CW6" s="33">
        <f>IF(CW7="",NA(),CW7)</f>
        <v>71.930000000000007</v>
      </c>
      <c r="CX6" s="33">
        <f t="shared" ref="CX6:DF6" si="11">IF(CX7="",NA(),CX7)</f>
        <v>76.260000000000005</v>
      </c>
      <c r="CY6" s="33">
        <f t="shared" si="11"/>
        <v>75.790000000000006</v>
      </c>
      <c r="CZ6" s="33">
        <f t="shared" si="11"/>
        <v>76.53</v>
      </c>
      <c r="DA6" s="33">
        <f t="shared" si="11"/>
        <v>77.5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74667</v>
      </c>
      <c r="D7" s="35">
        <v>47</v>
      </c>
      <c r="E7" s="35">
        <v>17</v>
      </c>
      <c r="F7" s="35">
        <v>5</v>
      </c>
      <c r="G7" s="35">
        <v>0</v>
      </c>
      <c r="H7" s="35" t="s">
        <v>96</v>
      </c>
      <c r="I7" s="35" t="s">
        <v>97</v>
      </c>
      <c r="J7" s="35" t="s">
        <v>98</v>
      </c>
      <c r="K7" s="35" t="s">
        <v>99</v>
      </c>
      <c r="L7" s="35" t="s">
        <v>100</v>
      </c>
      <c r="M7" s="36" t="s">
        <v>101</v>
      </c>
      <c r="N7" s="36" t="s">
        <v>102</v>
      </c>
      <c r="O7" s="36">
        <v>16.87</v>
      </c>
      <c r="P7" s="36">
        <v>100</v>
      </c>
      <c r="Q7" s="36">
        <v>3607</v>
      </c>
      <c r="R7" s="36">
        <v>17774</v>
      </c>
      <c r="S7" s="36">
        <v>60.4</v>
      </c>
      <c r="T7" s="36">
        <v>294.27</v>
      </c>
      <c r="U7" s="36">
        <v>2987</v>
      </c>
      <c r="V7" s="36">
        <v>2.96</v>
      </c>
      <c r="W7" s="36">
        <v>1009.12</v>
      </c>
      <c r="X7" s="36">
        <v>63.23</v>
      </c>
      <c r="Y7" s="36">
        <v>65.72</v>
      </c>
      <c r="Z7" s="36">
        <v>46.09</v>
      </c>
      <c r="AA7" s="36">
        <v>58.97</v>
      </c>
      <c r="AB7" s="36">
        <v>63.77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1588.24</v>
      </c>
      <c r="BF7" s="36">
        <v>634.70000000000005</v>
      </c>
      <c r="BG7" s="36">
        <v>314.72000000000003</v>
      </c>
      <c r="BH7" s="36">
        <v>230.85</v>
      </c>
      <c r="BI7" s="36">
        <v>116.5</v>
      </c>
      <c r="BJ7" s="36">
        <v>1239.2</v>
      </c>
      <c r="BK7" s="36">
        <v>1197.82</v>
      </c>
      <c r="BL7" s="36">
        <v>1126.77</v>
      </c>
      <c r="BM7" s="36">
        <v>1044.8</v>
      </c>
      <c r="BN7" s="36">
        <v>1081.8</v>
      </c>
      <c r="BO7" s="36">
        <v>1015.77</v>
      </c>
      <c r="BP7" s="36">
        <v>50.66</v>
      </c>
      <c r="BQ7" s="36">
        <v>42.71</v>
      </c>
      <c r="BR7" s="36">
        <v>55.72</v>
      </c>
      <c r="BS7" s="36">
        <v>48.69</v>
      </c>
      <c r="BT7" s="36">
        <v>65.92</v>
      </c>
      <c r="BU7" s="36">
        <v>51.56</v>
      </c>
      <c r="BV7" s="36">
        <v>51.03</v>
      </c>
      <c r="BW7" s="36">
        <v>50.9</v>
      </c>
      <c r="BX7" s="36">
        <v>50.82</v>
      </c>
      <c r="BY7" s="36">
        <v>52.19</v>
      </c>
      <c r="BZ7" s="36">
        <v>52.78</v>
      </c>
      <c r="CA7" s="36">
        <v>274.29000000000002</v>
      </c>
      <c r="CB7" s="36">
        <v>322.83999999999997</v>
      </c>
      <c r="CC7" s="36">
        <v>234.53</v>
      </c>
      <c r="CD7" s="36">
        <v>279.26</v>
      </c>
      <c r="CE7" s="36">
        <v>217.41</v>
      </c>
      <c r="CF7" s="36">
        <v>283.26</v>
      </c>
      <c r="CG7" s="36">
        <v>289.60000000000002</v>
      </c>
      <c r="CH7" s="36">
        <v>293.27</v>
      </c>
      <c r="CI7" s="36">
        <v>300.52</v>
      </c>
      <c r="CJ7" s="36">
        <v>296.14</v>
      </c>
      <c r="CK7" s="36">
        <v>289.81</v>
      </c>
      <c r="CL7" s="36">
        <v>33.11</v>
      </c>
      <c r="CM7" s="36">
        <v>35.39</v>
      </c>
      <c r="CN7" s="36">
        <v>37.33</v>
      </c>
      <c r="CO7" s="36">
        <v>37.06</v>
      </c>
      <c r="CP7" s="36">
        <v>36.19</v>
      </c>
      <c r="CQ7" s="36">
        <v>55.2</v>
      </c>
      <c r="CR7" s="36">
        <v>54.74</v>
      </c>
      <c r="CS7" s="36">
        <v>53.78</v>
      </c>
      <c r="CT7" s="36">
        <v>53.24</v>
      </c>
      <c r="CU7" s="36">
        <v>52.31</v>
      </c>
      <c r="CV7" s="36">
        <v>52.74</v>
      </c>
      <c r="CW7" s="36">
        <v>71.930000000000007</v>
      </c>
      <c r="CX7" s="36">
        <v>76.260000000000005</v>
      </c>
      <c r="CY7" s="36">
        <v>75.790000000000006</v>
      </c>
      <c r="CZ7" s="36">
        <v>76.53</v>
      </c>
      <c r="DA7" s="36">
        <v>77.5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cl1806u</cp:lastModifiedBy>
  <dcterms:created xsi:type="dcterms:W3CDTF">2017-02-08T03:07:55Z</dcterms:created>
  <dcterms:modified xsi:type="dcterms:W3CDTF">2017-02-13T05:10:33Z</dcterms:modified>
  <cp:category/>
</cp:coreProperties>
</file>