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ll.kitashiobara.local\Public\Users\CL041\Documents\マイ ドキュメント\建設課\3. 特別会計 (予算･繰入金･消費税･決算統計外)\7. 公営企業\H27経営比較分析表\"/>
    </mc:Choice>
  </mc:AlternateContent>
  <workbookProtection workbookPassword="8649" lockStructure="1"/>
  <bookViews>
    <workbookView xWindow="0" yWindow="0" windowWidth="20490" windowHeight="795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AI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<sst xmlns="http://schemas.openxmlformats.org/spreadsheetml/2006/main" count="218" uniqueCount="108">
  <si>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</si>
  <si>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</si>
  <si>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</si>
  <si>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</si>
  <si>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</si>
  <si>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</si>
  <si>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</si>
  <si>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</si>
  <si>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</si>
  <si>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</si>
  <si>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</si>
  <si>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</si>
  <si>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</si>
  <si>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</si>
  <si>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</si>
  <si>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</si>
  <si>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</si>
  <si>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</si>
  <si>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</si>
  <si>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</si>
  <si>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</si>
  <si>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</si>
  <si>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</si>
  <si>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</si>
  <si>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</si>
  <si>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</si>
  <si>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</si>
  <si>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</si>
  <si>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</si>
  <si>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</si>
  <si>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</si>
  <si>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</si>
  <si>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</si>
  <si>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</si>
  <si>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</si>
  <si>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</si>
  <si>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</si>
  <si>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</si>
  <si>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</si>
  <si>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</si>
  <si>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</si>
  <si>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</si>
  <si>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</si>
  <si>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</si>
  <si>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</si>
  <si>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</si>
  <si>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</si>
  <si>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</si>
  <si>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</si>
  <si>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</si>
  <si>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</si>
  <si>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</si>
  <si>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</si>
  <si>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</si>
  <si>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</si>
  <si>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</si>
  <si>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</si>
  <si>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</si>
  <si>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</si>
  <si>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</si>
  <si>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</si>
  <si>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</si>
  <si>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</si>
  <si>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</si>
  <si>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</si>
  <si>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</si>
  <si>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</si>
  <si>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</si>
  <si>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</si>
  <si>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</si>
  <si>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</si>
  <si>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</si>
  <si>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</si>
  <si>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</si>
  <si>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</si>
  <si>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</si>
  <si>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</si>
  <si>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</si>
  <si>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</si>
  <si>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</si>
  <si>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</si>
  <si>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</si>
  <si>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</si>
  <si>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</si>
  <si>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</si>
  <si>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</si>
  <si>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</si>
  <si>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</si>
  <si>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</si>
  <si>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</si>
  <si>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</si>
  <si>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</si>
  <si>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</si>
  <si>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北塩原村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</si>
  <si>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</si>
  <si>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</si>
  <si>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</si>
  <si>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</si>
  <si>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</si>
  <si>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</si>
  <si>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</si>
  <si>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</si>
  <si>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</si>
  <si>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</si>
  <si>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</si>
  <si>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【①収益的収支比率】…H26より4.71%減。総収益は東京電力賠償金により増額となったが、総費用も主に水道メーター取替に係る支出及び修繕費が増額となった。これにより、収益的収支比率の減につながった。
【④企業債残高対給水収益比率】…H26より43%減。
【⑤料金回収率】…H26より3.78%減。H26と比べ、料金収入が少なかったことによる料金回収率の減である。
【⑥給水原価】…H26より0.89円増。総費用の増額による。
【⑦施設利用率】…H26より0.39%減。年間配水量の増によるものであり、昨年とほぼ同じ割合。
【⑧有収率】…H26より4.18%増。H25･H26と比べH27は漏水が少なかったため、有収率は増加となった。</t>
    <phoneticPr fontId="4"/>
  </si>
  <si>
    <t>総費用の増加により、収益的収支比率や料金回収率等に影響し、昨年度と比べ減少となってしまった。なお、総収益は増加したものの、これは東京電力賠償金の分であり、料金収入をみると減少している。給水収益以外の収入に頼ってしまっている状態であるため、料金回収率の向上に努めるのはもちろんのこと、将来的には使用料金の見直しも検討が必要であると思われる。</t>
    <phoneticPr fontId="4"/>
  </si>
  <si>
    <t>減少傾向である。
現時点ではH30以降は工事予定なし。</t>
    <rPh sb="0" eb="2">
      <t>ゲンショウ</t>
    </rPh>
    <rPh sb="2" eb="4">
      <t>ケイコウ</t>
    </rPh>
    <rPh sb="9" eb="12">
      <t>ゲンジテン</t>
    </rPh>
    <rPh sb="17" eb="19">
      <t>イコウ</t>
    </rPh>
    <rPh sb="20" eb="22">
      <t>コウジ</t>
    </rPh>
    <rPh sb="22" eb="24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</si>
</sst>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0.28000000000000003</c:v>
                </c:pt>
                <c:pt idx="1">
                  <c:v>1.81</c:v>
                </c:pt>
                <c:pt idx="2">
                  <c:v>2.0699999999999998</c:v>
                </c:pt>
                <c:pt idx="3">
                  <c:v>2.48</c:v>
                </c:pt>
                <c:pt idx="4" formatCode="#,##0.00;&quot;△&quot;#,##0.00">
                  <c:v>1.03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332088"/>
        <c:axId val="389331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332088"/>
        <c:axId val="389331304"/>
      </c:lineChart>
      <c:dateAx>
        <c:axId val="389332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331304"/>
        <c:crosses val="autoZero"/>
        <c:auto val="1"/>
        <c:lblOffset val="100"/>
        <c:baseTimeUnit val="years"/>
      </c:dateAx>
      <c:valAx>
        <c:axId val="389331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332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51.98</c:v>
                </c:pt>
                <c:pt idx="1">
                  <c:v>53.78</c:v>
                </c:pt>
                <c:pt idx="2">
                  <c:v>56.39</c:v>
                </c:pt>
                <c:pt idx="3">
                  <c:v>54.01</c:v>
                </c:pt>
                <c:pt idx="4">
                  <c:v>53.62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055912"/>
        <c:axId val="39205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055912"/>
        <c:axId val="392055520"/>
      </c:lineChart>
      <c:dateAx>
        <c:axId val="392055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055520"/>
        <c:crosses val="autoZero"/>
        <c:auto val="1"/>
        <c:lblOffset val="100"/>
        <c:baseTimeUnit val="years"/>
      </c:dateAx>
      <c:valAx>
        <c:axId val="39205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055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76.430000000000007</c:v>
                </c:pt>
                <c:pt idx="1">
                  <c:v>73.17</c:v>
                </c:pt>
                <c:pt idx="2">
                  <c:v>69.31</c:v>
                </c:pt>
                <c:pt idx="3">
                  <c:v>68.010000000000005</c:v>
                </c:pt>
                <c:pt idx="4">
                  <c:v>72.19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542384"/>
        <c:axId val="394542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542384"/>
        <c:axId val="394542776"/>
      </c:lineChart>
      <c:dateAx>
        <c:axId val="39454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542776"/>
        <c:crosses val="autoZero"/>
        <c:auto val="1"/>
        <c:lblOffset val="100"/>
        <c:baseTimeUnit val="years"/>
      </c:dateAx>
      <c:valAx>
        <c:axId val="394542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54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75.900000000000006</c:v>
                </c:pt>
                <c:pt idx="1">
                  <c:v>74.14</c:v>
                </c:pt>
                <c:pt idx="2">
                  <c:v>75.88</c:v>
                </c:pt>
                <c:pt idx="3">
                  <c:v>88.25</c:v>
                </c:pt>
                <c:pt idx="4">
                  <c:v>83.54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333264"/>
        <c:axId val="389333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333264"/>
        <c:axId val="389333656"/>
      </c:lineChart>
      <c:dateAx>
        <c:axId val="38933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333656"/>
        <c:crosses val="autoZero"/>
        <c:auto val="1"/>
        <c:lblOffset val="100"/>
        <c:baseTimeUnit val="years"/>
      </c:dateAx>
      <c:valAx>
        <c:axId val="389333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33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053952"/>
        <c:axId val="392054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053952"/>
        <c:axId val="392054344"/>
      </c:lineChart>
      <c:dateAx>
        <c:axId val="39205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054344"/>
        <c:crosses val="autoZero"/>
        <c:auto val="1"/>
        <c:lblOffset val="100"/>
        <c:baseTimeUnit val="years"/>
      </c:dateAx>
      <c:valAx>
        <c:axId val="392054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05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057088"/>
        <c:axId val="392057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057088"/>
        <c:axId val="392057480"/>
      </c:lineChart>
      <c:dateAx>
        <c:axId val="39205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057480"/>
        <c:crosses val="autoZero"/>
        <c:auto val="1"/>
        <c:lblOffset val="100"/>
        <c:baseTimeUnit val="years"/>
      </c:dateAx>
      <c:valAx>
        <c:axId val="392057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05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433720"/>
        <c:axId val="39443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433720"/>
        <c:axId val="394434112"/>
      </c:lineChart>
      <c:dateAx>
        <c:axId val="394433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434112"/>
        <c:crosses val="autoZero"/>
        <c:auto val="1"/>
        <c:lblOffset val="100"/>
        <c:baseTimeUnit val="years"/>
      </c:dateAx>
      <c:valAx>
        <c:axId val="39443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433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435288"/>
        <c:axId val="39443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435288"/>
        <c:axId val="394435680"/>
      </c:lineChart>
      <c:dateAx>
        <c:axId val="394435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435680"/>
        <c:crosses val="autoZero"/>
        <c:auto val="1"/>
        <c:lblOffset val="100"/>
        <c:baseTimeUnit val="years"/>
      </c:dateAx>
      <c:valAx>
        <c:axId val="39443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435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1157.77</c:v>
                </c:pt>
                <c:pt idx="1">
                  <c:v>1206.98</c:v>
                </c:pt>
                <c:pt idx="2">
                  <c:v>1205.9100000000001</c:v>
                </c:pt>
                <c:pt idx="3">
                  <c:v>1274.48</c:v>
                </c:pt>
                <c:pt idx="4">
                  <c:v>1231.48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803248"/>
        <c:axId val="394803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803248"/>
        <c:axId val="394803640"/>
      </c:lineChart>
      <c:dateAx>
        <c:axId val="39480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803640"/>
        <c:crosses val="autoZero"/>
        <c:auto val="1"/>
        <c:lblOffset val="100"/>
        <c:baseTimeUnit val="years"/>
      </c:dateAx>
      <c:valAx>
        <c:axId val="394803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80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62.63</c:v>
                </c:pt>
                <c:pt idx="1">
                  <c:v>61.29</c:v>
                </c:pt>
                <c:pt idx="2">
                  <c:v>61.54</c:v>
                </c:pt>
                <c:pt idx="3">
                  <c:v>60.23</c:v>
                </c:pt>
                <c:pt idx="4">
                  <c:v>56.45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804816"/>
        <c:axId val="394805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804816"/>
        <c:axId val="394805208"/>
      </c:lineChart>
      <c:dateAx>
        <c:axId val="39480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805208"/>
        <c:crosses val="autoZero"/>
        <c:auto val="1"/>
        <c:lblOffset val="100"/>
        <c:baseTimeUnit val="years"/>
      </c:dateAx>
      <c:valAx>
        <c:axId val="394805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80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196.83</c:v>
                </c:pt>
                <c:pt idx="1">
                  <c:v>196.88</c:v>
                </c:pt>
                <c:pt idx="2">
                  <c:v>201.8</c:v>
                </c:pt>
                <c:pt idx="3">
                  <c:v>206.42</c:v>
                </c:pt>
                <c:pt idx="4">
                  <c:v>207.31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433328"/>
        <c:axId val="39480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433328"/>
        <c:axId val="394806384"/>
      </c:lineChart>
      <c:dateAx>
        <c:axId val="39443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806384"/>
        <c:crosses val="autoZero"/>
        <c:auto val="1"/>
        <c:lblOffset val="100"/>
        <c:baseTimeUnit val="years"/>
      </c:dateAx>
      <c:valAx>
        <c:axId val="39480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43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F53" zoomScaleNormal="100" workbookViewId="0">
      <selection activeCell="AV58" sqref="AV5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福島県　北塩原村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2954</v>
      </c>
      <c r="AJ8" s="74"/>
      <c r="AK8" s="74"/>
      <c r="AL8" s="74"/>
      <c r="AM8" s="74"/>
      <c r="AN8" s="74"/>
      <c r="AO8" s="74"/>
      <c r="AP8" s="75"/>
      <c r="AQ8" s="56">
        <f>データ!R6</f>
        <v>234.08</v>
      </c>
      <c r="AR8" s="56"/>
      <c r="AS8" s="56"/>
      <c r="AT8" s="56"/>
      <c r="AU8" s="56"/>
      <c r="AV8" s="56"/>
      <c r="AW8" s="56"/>
      <c r="AX8" s="56"/>
      <c r="AY8" s="56">
        <f>データ!S6</f>
        <v>12.62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97.48</v>
      </c>
      <c r="S10" s="56"/>
      <c r="T10" s="56"/>
      <c r="U10" s="56"/>
      <c r="V10" s="56"/>
      <c r="W10" s="56"/>
      <c r="X10" s="56"/>
      <c r="Y10" s="56"/>
      <c r="Z10" s="64">
        <f>データ!P6</f>
        <v>2160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2866</v>
      </c>
      <c r="AJ10" s="64"/>
      <c r="AK10" s="64"/>
      <c r="AL10" s="64"/>
      <c r="AM10" s="64"/>
      <c r="AN10" s="64"/>
      <c r="AO10" s="64"/>
      <c r="AP10" s="64"/>
      <c r="AQ10" s="56">
        <f>データ!U6</f>
        <v>1.99</v>
      </c>
      <c r="AR10" s="56"/>
      <c r="AS10" s="56"/>
      <c r="AT10" s="56"/>
      <c r="AU10" s="56"/>
      <c r="AV10" s="56"/>
      <c r="AW10" s="56"/>
      <c r="AX10" s="56"/>
      <c r="AY10" s="56">
        <f>データ!V6</f>
        <v>1440.2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topLeftCell="DZ1" workbookViewId="0">
      <selection activeCell="EG8" sqref="EG8"/>
    </sheetView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2015</v>
      </c>
      <c r="C6" s="31">
        <f t="shared" ref="C6:V6" si="3">C7</f>
        <v>74021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福島県　北塩原村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97.48</v>
      </c>
      <c r="P6" s="32">
        <f t="shared" si="3"/>
        <v>2160</v>
      </c>
      <c r="Q6" s="32">
        <f t="shared" si="3"/>
        <v>2954</v>
      </c>
      <c r="R6" s="32">
        <f t="shared" si="3"/>
        <v>234.08</v>
      </c>
      <c r="S6" s="32">
        <f t="shared" si="3"/>
        <v>12.62</v>
      </c>
      <c r="T6" s="32">
        <f t="shared" si="3"/>
        <v>2866</v>
      </c>
      <c r="U6" s="32">
        <f t="shared" si="3"/>
        <v>1.99</v>
      </c>
      <c r="V6" s="32">
        <f t="shared" si="3"/>
        <v>1440.2</v>
      </c>
      <c r="W6" s="33">
        <f>IF(W7="",NA(),W7)</f>
        <v>75.900000000000006</v>
      </c>
      <c r="X6" s="33">
        <f t="shared" ref="X6:AF6" si="4">IF(X7="",NA(),X7)</f>
        <v>74.14</v>
      </c>
      <c r="Y6" s="33">
        <f t="shared" si="4"/>
        <v>75.88</v>
      </c>
      <c r="Z6" s="33">
        <f t="shared" si="4"/>
        <v>88.25</v>
      </c>
      <c r="AA6" s="33">
        <f t="shared" si="4"/>
        <v>83.54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1157.77</v>
      </c>
      <c r="BE6" s="33">
        <f t="shared" ref="BE6:BM6" si="7">IF(BE7="",NA(),BE7)</f>
        <v>1206.98</v>
      </c>
      <c r="BF6" s="33">
        <f t="shared" si="7"/>
        <v>1205.9100000000001</v>
      </c>
      <c r="BG6" s="33">
        <f t="shared" si="7"/>
        <v>1274.48</v>
      </c>
      <c r="BH6" s="33">
        <f t="shared" si="7"/>
        <v>1231.48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62.63</v>
      </c>
      <c r="BP6" s="33">
        <f t="shared" ref="BP6:BX6" si="8">IF(BP7="",NA(),BP7)</f>
        <v>61.29</v>
      </c>
      <c r="BQ6" s="33">
        <f t="shared" si="8"/>
        <v>61.54</v>
      </c>
      <c r="BR6" s="33">
        <f t="shared" si="8"/>
        <v>60.23</v>
      </c>
      <c r="BS6" s="33">
        <f t="shared" si="8"/>
        <v>56.45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196.83</v>
      </c>
      <c r="CA6" s="33">
        <f t="shared" ref="CA6:CI6" si="9">IF(CA7="",NA(),CA7)</f>
        <v>196.88</v>
      </c>
      <c r="CB6" s="33">
        <f t="shared" si="9"/>
        <v>201.8</v>
      </c>
      <c r="CC6" s="33">
        <f t="shared" si="9"/>
        <v>206.42</v>
      </c>
      <c r="CD6" s="33">
        <f t="shared" si="9"/>
        <v>207.31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51.98</v>
      </c>
      <c r="CL6" s="33">
        <f t="shared" ref="CL6:CT6" si="10">IF(CL7="",NA(),CL7)</f>
        <v>53.78</v>
      </c>
      <c r="CM6" s="33">
        <f t="shared" si="10"/>
        <v>56.39</v>
      </c>
      <c r="CN6" s="33">
        <f t="shared" si="10"/>
        <v>54.01</v>
      </c>
      <c r="CO6" s="33">
        <f t="shared" si="10"/>
        <v>53.62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76.430000000000007</v>
      </c>
      <c r="CW6" s="33">
        <f t="shared" ref="CW6:DE6" si="11">IF(CW7="",NA(),CW7)</f>
        <v>73.17</v>
      </c>
      <c r="CX6" s="33">
        <f t="shared" si="11"/>
        <v>69.31</v>
      </c>
      <c r="CY6" s="33">
        <f t="shared" si="11"/>
        <v>68.010000000000005</v>
      </c>
      <c r="CZ6" s="33">
        <f t="shared" si="11"/>
        <v>72.19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0.28000000000000003</v>
      </c>
      <c r="ED6" s="33">
        <f t="shared" ref="ED6:EL6" si="14">IF(ED7="",NA(),ED7)</f>
        <v>1.81</v>
      </c>
      <c r="EE6" s="33">
        <f t="shared" si="14"/>
        <v>2.0699999999999998</v>
      </c>
      <c r="EF6" s="33">
        <f t="shared" si="14"/>
        <v>2.48</v>
      </c>
      <c r="EG6" s="32">
        <f t="shared" si="14"/>
        <v>1.03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 x14ac:dyDescent="0.15">
      <c r="A7" s="26"/>
      <c r="B7" s="35">
        <v>2015</v>
      </c>
      <c r="C7" s="35">
        <v>74021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97.48</v>
      </c>
      <c r="P7" s="36">
        <v>2160</v>
      </c>
      <c r="Q7" s="36">
        <v>2954</v>
      </c>
      <c r="R7" s="36">
        <v>234.08</v>
      </c>
      <c r="S7" s="36">
        <v>12.62</v>
      </c>
      <c r="T7" s="36">
        <v>2866</v>
      </c>
      <c r="U7" s="36">
        <v>1.99</v>
      </c>
      <c r="V7" s="36">
        <v>1440.2</v>
      </c>
      <c r="W7" s="36">
        <v>75.900000000000006</v>
      </c>
      <c r="X7" s="36">
        <v>74.14</v>
      </c>
      <c r="Y7" s="36">
        <v>75.88</v>
      </c>
      <c r="Z7" s="36">
        <v>88.25</v>
      </c>
      <c r="AA7" s="36">
        <v>83.54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1157.77</v>
      </c>
      <c r="BE7" s="36">
        <v>1206.98</v>
      </c>
      <c r="BF7" s="36">
        <v>1205.9100000000001</v>
      </c>
      <c r="BG7" s="36">
        <v>1274.48</v>
      </c>
      <c r="BH7" s="36">
        <v>1231.48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62.63</v>
      </c>
      <c r="BP7" s="36">
        <v>61.29</v>
      </c>
      <c r="BQ7" s="36">
        <v>61.54</v>
      </c>
      <c r="BR7" s="36">
        <v>60.23</v>
      </c>
      <c r="BS7" s="36">
        <v>56.45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196.83</v>
      </c>
      <c r="CA7" s="36">
        <v>196.88</v>
      </c>
      <c r="CB7" s="36">
        <v>201.8</v>
      </c>
      <c r="CC7" s="36">
        <v>206.42</v>
      </c>
      <c r="CD7" s="36">
        <v>207.31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51.98</v>
      </c>
      <c r="CL7" s="36">
        <v>53.78</v>
      </c>
      <c r="CM7" s="36">
        <v>56.39</v>
      </c>
      <c r="CN7" s="36">
        <v>54.01</v>
      </c>
      <c r="CO7" s="36">
        <v>53.62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76.430000000000007</v>
      </c>
      <c r="CW7" s="36">
        <v>73.17</v>
      </c>
      <c r="CX7" s="36">
        <v>69.31</v>
      </c>
      <c r="CY7" s="36">
        <v>68.010000000000005</v>
      </c>
      <c r="CZ7" s="36">
        <v>72.19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0.28000000000000003</v>
      </c>
      <c r="ED7" s="36">
        <v>1.81</v>
      </c>
      <c r="EE7" s="36">
        <v>2.0699999999999998</v>
      </c>
      <c r="EF7" s="36">
        <v>2.48</v>
      </c>
      <c r="EG7" s="36">
        <v>1.03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 x14ac:dyDescent="0.15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大島瑶子</cp:lastModifiedBy>
  <cp:lastPrinted>2017-02-22T01:03:31Z</cp:lastPrinted>
  <dcterms:created xsi:type="dcterms:W3CDTF">2016-12-02T02:16:25Z</dcterms:created>
  <dcterms:modified xsi:type="dcterms:W3CDTF">2017-02-22T01:08:18Z</dcterms:modified>
  <cp:category/>
</cp:coreProperties>
</file>