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bi2\Desktop\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D10" i="5" l="1"/>
  <c r="C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<sst xmlns="http://schemas.openxmlformats.org/spreadsheetml/2006/main" count="220" uniqueCount="107">
  <si>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</si>
  <si>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</si>
  <si>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</si>
  <si>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</si>
  <si>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</si>
  <si>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</si>
  <si>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</si>
  <si>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</si>
  <si>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</si>
  <si>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</si>
  <si>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</si>
  <si>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</si>
  <si>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</si>
  <si>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</si>
  <si>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</si>
  <si>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</si>
  <si>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</si>
  <si>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</si>
  <si>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</si>
  <si>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</si>
  <si>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</si>
  <si>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</si>
  <si>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</si>
  <si>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</si>
  <si>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</si>
  <si>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</si>
  <si>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</si>
  <si>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</si>
  <si>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</si>
  <si>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</si>
  <si>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</si>
  <si>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</si>
  <si>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</si>
  <si>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</si>
  <si>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</si>
  <si>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</si>
  <si>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</si>
  <si>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</si>
  <si>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</si>
  <si>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</si>
  <si>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</si>
  <si>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</si>
  <si>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</si>
  <si>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</si>
  <si>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</si>
  <si>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</si>
  <si>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</si>
  <si>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</si>
  <si>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</si>
  <si>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</si>
  <si>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</si>
  <si>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</si>
  <si>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</si>
  <si>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</si>
  <si>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</si>
  <si>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</si>
  <si>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</si>
  <si>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</si>
  <si>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</si>
  <si>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</si>
  <si>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</si>
  <si>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</si>
  <si>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</si>
  <si>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</si>
  <si>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</si>
  <si>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</si>
  <si>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</si>
  <si>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</si>
  <si>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</si>
  <si>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</si>
  <si>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</si>
  <si>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</si>
  <si>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</si>
  <si>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</si>
  <si>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</si>
  <si>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</si>
  <si>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</si>
  <si>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</si>
  <si>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</si>
  <si>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</si>
  <si>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</si>
  <si>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</si>
  <si>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</si>
  <si>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</si>
  <si>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</si>
  <si>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</si>
  <si>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</si>
  <si>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</si>
  <si>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</si>
  <si>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</si>
  <si>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</si>
  <si>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</si>
  <si>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</si>
  <si>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会津若松地方広域市町村圏整備組合</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</si>
  <si>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</si>
  <si>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</si>
  <si>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</si>
  <si>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</si>
  <si>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</si>
  <si>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</si>
  <si>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</si>
  <si>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</si>
  <si>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</si>
  <si>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</si>
  <si>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・経常利益は黒字で、経営収支比率は、100％を超えており良好といえる。
・企業債残高は、年々減少し平成31年度に完済の予定。
・流動比率は、100％を超え支払能力は十分といえる。
・施設利用率は、景気の低迷や人口減少に伴い、減少傾向にある。</t>
    <rPh sb="1" eb="3">
      <t>ケイジョウ</t>
    </rPh>
    <rPh sb="3" eb="5">
      <t>リエキ</t>
    </rPh>
    <rPh sb="6" eb="8">
      <t>クロジ</t>
    </rPh>
    <rPh sb="10" eb="12">
      <t>ケイエイ</t>
    </rPh>
    <rPh sb="12" eb="14">
      <t>シュウシ</t>
    </rPh>
    <rPh sb="14" eb="16">
      <t>ヒリツ</t>
    </rPh>
    <rPh sb="23" eb="24">
      <t>コ</t>
    </rPh>
    <rPh sb="28" eb="30">
      <t>リョウコウ</t>
    </rPh>
    <rPh sb="38" eb="40">
      <t>キギョウ</t>
    </rPh>
    <rPh sb="40" eb="41">
      <t>サイ</t>
    </rPh>
    <rPh sb="41" eb="43">
      <t>ザンダカ</t>
    </rPh>
    <rPh sb="45" eb="47">
      <t>ネンネン</t>
    </rPh>
    <rPh sb="47" eb="49">
      <t>ゲンショウ</t>
    </rPh>
    <rPh sb="50" eb="52">
      <t>ヘイセイ</t>
    </rPh>
    <rPh sb="54" eb="56">
      <t>ネンド</t>
    </rPh>
    <rPh sb="57" eb="59">
      <t>カンサイ</t>
    </rPh>
    <rPh sb="60" eb="62">
      <t>ヨテイ</t>
    </rPh>
    <rPh sb="66" eb="68">
      <t>リュウドウ</t>
    </rPh>
    <rPh sb="68" eb="70">
      <t>ヒリツ</t>
    </rPh>
    <rPh sb="77" eb="78">
      <t>コ</t>
    </rPh>
    <rPh sb="79" eb="81">
      <t>シハライ</t>
    </rPh>
    <rPh sb="81" eb="83">
      <t>ノウリョク</t>
    </rPh>
    <rPh sb="84" eb="86">
      <t>ジュウブン</t>
    </rPh>
    <rPh sb="94" eb="96">
      <t>シセツ</t>
    </rPh>
    <rPh sb="96" eb="99">
      <t>リヨウリツ</t>
    </rPh>
    <rPh sb="101" eb="103">
      <t>ケイキ</t>
    </rPh>
    <rPh sb="104" eb="106">
      <t>テイメイ</t>
    </rPh>
    <rPh sb="107" eb="109">
      <t>ジンコウ</t>
    </rPh>
    <rPh sb="109" eb="111">
      <t>ゲンショウ</t>
    </rPh>
    <rPh sb="112" eb="113">
      <t>トモナ</t>
    </rPh>
    <rPh sb="115" eb="117">
      <t>ゲンショウ</t>
    </rPh>
    <rPh sb="117" eb="119">
      <t>ケイコウ</t>
    </rPh>
    <phoneticPr fontId="4"/>
  </si>
  <si>
    <t>・有形固定資産減価償却率は、全国平均を上回っており、施設の老朽化が進んでいる。
・管路については、まだ耐用年数に達していない状況にある。</t>
    <rPh sb="1" eb="3">
      <t>ユウケイ</t>
    </rPh>
    <rPh sb="3" eb="5">
      <t>コテイ</t>
    </rPh>
    <rPh sb="5" eb="7">
      <t>シサン</t>
    </rPh>
    <rPh sb="7" eb="9">
      <t>ゲンカ</t>
    </rPh>
    <rPh sb="9" eb="11">
      <t>ショウキャク</t>
    </rPh>
    <rPh sb="11" eb="12">
      <t>リツ</t>
    </rPh>
    <rPh sb="14" eb="16">
      <t>ゼンコク</t>
    </rPh>
    <rPh sb="16" eb="18">
      <t>ヘイキン</t>
    </rPh>
    <rPh sb="19" eb="21">
      <t>ウワマワ</t>
    </rPh>
    <rPh sb="26" eb="28">
      <t>シセツ</t>
    </rPh>
    <rPh sb="29" eb="32">
      <t>ロウキュウカ</t>
    </rPh>
    <rPh sb="33" eb="34">
      <t>スス</t>
    </rPh>
    <rPh sb="42" eb="44">
      <t>カンロ</t>
    </rPh>
    <rPh sb="52" eb="54">
      <t>タイヨウ</t>
    </rPh>
    <rPh sb="54" eb="56">
      <t>ネンスウ</t>
    </rPh>
    <rPh sb="57" eb="58">
      <t>タッ</t>
    </rPh>
    <rPh sb="63" eb="65">
      <t>ジョウキョウ</t>
    </rPh>
    <phoneticPr fontId="4"/>
  </si>
  <si>
    <t>・概ね、財務内容は健全性が確保されていると考えられる。
・施設の老朽化については、今後、人口減少等の社会情勢の変化に対応した計画的な更新を進めていく必要がある。
・管路については、耐用年数に達してはいないものの、今後、更新へ向けて、方向性を検討していく必要がある。</t>
    <rPh sb="1" eb="2">
      <t>オオム</t>
    </rPh>
    <rPh sb="4" eb="6">
      <t>ザイム</t>
    </rPh>
    <rPh sb="6" eb="8">
      <t>ナイヨウ</t>
    </rPh>
    <rPh sb="9" eb="11">
      <t>ケンゼン</t>
    </rPh>
    <rPh sb="11" eb="12">
      <t>セイ</t>
    </rPh>
    <rPh sb="13" eb="15">
      <t>カクホ</t>
    </rPh>
    <rPh sb="21" eb="22">
      <t>カンガ</t>
    </rPh>
    <rPh sb="30" eb="32">
      <t>シセツ</t>
    </rPh>
    <rPh sb="33" eb="36">
      <t>ロウキュウカ</t>
    </rPh>
    <rPh sb="42" eb="44">
      <t>コンゴ</t>
    </rPh>
    <rPh sb="45" eb="47">
      <t>ジンコウ</t>
    </rPh>
    <rPh sb="47" eb="49">
      <t>ゲンショウ</t>
    </rPh>
    <rPh sb="49" eb="50">
      <t>トウ</t>
    </rPh>
    <rPh sb="51" eb="53">
      <t>シャカイ</t>
    </rPh>
    <rPh sb="53" eb="55">
      <t>ジョウセイ</t>
    </rPh>
    <rPh sb="56" eb="58">
      <t>ヘンカ</t>
    </rPh>
    <rPh sb="59" eb="61">
      <t>タイオウ</t>
    </rPh>
    <rPh sb="63" eb="66">
      <t>ケイカクテキ</t>
    </rPh>
    <rPh sb="67" eb="69">
      <t>コウシン</t>
    </rPh>
    <rPh sb="70" eb="71">
      <t>スス</t>
    </rPh>
    <rPh sb="75" eb="77">
      <t>ヒツヨウ</t>
    </rPh>
    <rPh sb="84" eb="86">
      <t>カンロ</t>
    </rPh>
    <rPh sb="92" eb="94">
      <t>タイヨウ</t>
    </rPh>
    <rPh sb="94" eb="96">
      <t>ネンスウ</t>
    </rPh>
    <rPh sb="97" eb="98">
      <t>タッ</t>
    </rPh>
    <rPh sb="108" eb="110">
      <t>コンゴ</t>
    </rPh>
    <rPh sb="111" eb="113">
      <t>コウシン</t>
    </rPh>
    <rPh sb="114" eb="115">
      <t>ム</t>
    </rPh>
    <rPh sb="118" eb="120">
      <t>ホウコウ</t>
    </rPh>
    <rPh sb="120" eb="121">
      <t>セイ</t>
    </rPh>
    <rPh sb="122" eb="124">
      <t>ケントウ</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</si>
</sst>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100736"/>
        <c:axId val="2161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216100736"/>
        <c:axId val="216101520"/>
      </c:lineChart>
      <c:dateAx>
        <c:axId val="216100736"/>
        <c:scaling>
          <c:orientation val="minMax"/>
        </c:scaling>
        <c:delete val="1"/>
        <c:axPos val="b"/>
        <c:numFmt formatCode="ge" sourceLinked="1"/>
        <c:majorTickMark val="none"/>
        <c:minorTickMark val="none"/>
        <c:tickLblPos val="none"/>
        <c:crossAx val="216101520"/>
        <c:crosses val="autoZero"/>
        <c:auto val="1"/>
        <c:lblOffset val="100"/>
        <c:baseTimeUnit val="years"/>
      </c:dateAx>
      <c:valAx>
        <c:axId val="2161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67.38</c:v>
                </c:pt>
                <c:pt idx="1">
                  <c:v>61.07</c:v>
                </c:pt>
                <c:pt idx="2">
                  <c:v>59.44</c:v>
                </c:pt>
                <c:pt idx="3">
                  <c:v>57.3</c:v>
                </c:pt>
                <c:pt idx="4">
                  <c:v>55.58</c:v>
                </c:pt>
              </c:numCache>
            </c:numRef>
          </c:val>
        </c:ser>
        <c:dLbls>
          <c:showLegendKey val="0"/>
          <c:showVal val="0"/>
          <c:showCatName val="0"/>
          <c:showSerName val="0"/>
          <c:showPercent val="0"/>
          <c:showBubbleSize val="0"/>
        </c:dLbls>
        <c:gapWidth val="150"/>
        <c:axId val="217909480"/>
        <c:axId val="21790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217909480"/>
        <c:axId val="217909872"/>
      </c:lineChart>
      <c:dateAx>
        <c:axId val="217909480"/>
        <c:scaling>
          <c:orientation val="minMax"/>
        </c:scaling>
        <c:delete val="1"/>
        <c:axPos val="b"/>
        <c:numFmt formatCode="ge" sourceLinked="1"/>
        <c:majorTickMark val="none"/>
        <c:minorTickMark val="none"/>
        <c:tickLblPos val="none"/>
        <c:crossAx val="217909872"/>
        <c:crosses val="autoZero"/>
        <c:auto val="1"/>
        <c:lblOffset val="100"/>
        <c:baseTimeUnit val="years"/>
      </c:dateAx>
      <c:valAx>
        <c:axId val="21790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99.18</c:v>
                </c:pt>
                <c:pt idx="1">
                  <c:v>99.57</c:v>
                </c:pt>
                <c:pt idx="2">
                  <c:v>98.72</c:v>
                </c:pt>
                <c:pt idx="3">
                  <c:v>99.03</c:v>
                </c:pt>
                <c:pt idx="4">
                  <c:v>99.51</c:v>
                </c:pt>
              </c:numCache>
            </c:numRef>
          </c:val>
        </c:ser>
        <c:dLbls>
          <c:showLegendKey val="0"/>
          <c:showVal val="0"/>
          <c:showCatName val="0"/>
          <c:showSerName val="0"/>
          <c:showPercent val="0"/>
          <c:showBubbleSize val="0"/>
        </c:dLbls>
        <c:gapWidth val="150"/>
        <c:axId val="217911048"/>
        <c:axId val="21791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217911048"/>
        <c:axId val="217911440"/>
      </c:lineChart>
      <c:dateAx>
        <c:axId val="217911048"/>
        <c:scaling>
          <c:orientation val="minMax"/>
        </c:scaling>
        <c:delete val="1"/>
        <c:axPos val="b"/>
        <c:numFmt formatCode="ge" sourceLinked="1"/>
        <c:majorTickMark val="none"/>
        <c:minorTickMark val="none"/>
        <c:tickLblPos val="none"/>
        <c:crossAx val="217911440"/>
        <c:crosses val="autoZero"/>
        <c:auto val="1"/>
        <c:lblOffset val="100"/>
        <c:baseTimeUnit val="years"/>
      </c:dateAx>
      <c:valAx>
        <c:axId val="21791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1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132.25</c:v>
                </c:pt>
                <c:pt idx="1">
                  <c:v>141.54</c:v>
                </c:pt>
                <c:pt idx="2">
                  <c:v>152.83000000000001</c:v>
                </c:pt>
                <c:pt idx="3">
                  <c:v>135.52000000000001</c:v>
                </c:pt>
                <c:pt idx="4">
                  <c:v>132.81</c:v>
                </c:pt>
              </c:numCache>
            </c:numRef>
          </c:val>
        </c:ser>
        <c:dLbls>
          <c:showLegendKey val="0"/>
          <c:showVal val="0"/>
          <c:showCatName val="0"/>
          <c:showSerName val="0"/>
          <c:showPercent val="0"/>
          <c:showBubbleSize val="0"/>
        </c:dLbls>
        <c:gapWidth val="150"/>
        <c:axId val="217534992"/>
        <c:axId val="21753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217534992"/>
        <c:axId val="217535384"/>
      </c:lineChart>
      <c:dateAx>
        <c:axId val="217534992"/>
        <c:scaling>
          <c:orientation val="minMax"/>
        </c:scaling>
        <c:delete val="1"/>
        <c:axPos val="b"/>
        <c:numFmt formatCode="ge" sourceLinked="1"/>
        <c:majorTickMark val="none"/>
        <c:minorTickMark val="none"/>
        <c:tickLblPos val="none"/>
        <c:crossAx val="217535384"/>
        <c:crosses val="autoZero"/>
        <c:auto val="1"/>
        <c:lblOffset val="100"/>
        <c:baseTimeUnit val="years"/>
      </c:dateAx>
      <c:valAx>
        <c:axId val="21753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3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32.590000000000003</c:v>
                </c:pt>
                <c:pt idx="1">
                  <c:v>33.89</c:v>
                </c:pt>
                <c:pt idx="2">
                  <c:v>35.200000000000003</c:v>
                </c:pt>
                <c:pt idx="3">
                  <c:v>36.479999999999997</c:v>
                </c:pt>
                <c:pt idx="4">
                  <c:v>63.17</c:v>
                </c:pt>
              </c:numCache>
            </c:numRef>
          </c:val>
        </c:ser>
        <c:dLbls>
          <c:showLegendKey val="0"/>
          <c:showVal val="0"/>
          <c:showCatName val="0"/>
          <c:showSerName val="0"/>
          <c:showPercent val="0"/>
          <c:showBubbleSize val="0"/>
        </c:dLbls>
        <c:gapWidth val="150"/>
        <c:axId val="217536560"/>
        <c:axId val="2175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217536560"/>
        <c:axId val="217536952"/>
      </c:lineChart>
      <c:dateAx>
        <c:axId val="217536560"/>
        <c:scaling>
          <c:orientation val="minMax"/>
        </c:scaling>
        <c:delete val="1"/>
        <c:axPos val="b"/>
        <c:numFmt formatCode="ge" sourceLinked="1"/>
        <c:majorTickMark val="none"/>
        <c:minorTickMark val="none"/>
        <c:tickLblPos val="none"/>
        <c:crossAx val="217536952"/>
        <c:crosses val="autoZero"/>
        <c:auto val="1"/>
        <c:lblOffset val="100"/>
        <c:baseTimeUnit val="years"/>
      </c:dateAx>
      <c:valAx>
        <c:axId val="21753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538128"/>
        <c:axId val="21753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217538128"/>
        <c:axId val="217538520"/>
      </c:lineChart>
      <c:dateAx>
        <c:axId val="217538128"/>
        <c:scaling>
          <c:orientation val="minMax"/>
        </c:scaling>
        <c:delete val="1"/>
        <c:axPos val="b"/>
        <c:numFmt formatCode="ge" sourceLinked="1"/>
        <c:majorTickMark val="none"/>
        <c:minorTickMark val="none"/>
        <c:tickLblPos val="none"/>
        <c:crossAx val="217538520"/>
        <c:crosses val="autoZero"/>
        <c:auto val="1"/>
        <c:lblOffset val="100"/>
        <c:baseTimeUnit val="years"/>
      </c:dateAx>
      <c:valAx>
        <c:axId val="21753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701528"/>
        <c:axId val="2177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217701528"/>
        <c:axId val="217701920"/>
      </c:lineChart>
      <c:dateAx>
        <c:axId val="217701528"/>
        <c:scaling>
          <c:orientation val="minMax"/>
        </c:scaling>
        <c:delete val="1"/>
        <c:axPos val="b"/>
        <c:numFmt formatCode="ge" sourceLinked="1"/>
        <c:majorTickMark val="none"/>
        <c:minorTickMark val="none"/>
        <c:tickLblPos val="none"/>
        <c:crossAx val="217701920"/>
        <c:crosses val="autoZero"/>
        <c:auto val="1"/>
        <c:lblOffset val="100"/>
        <c:baseTimeUnit val="years"/>
      </c:dateAx>
      <c:valAx>
        <c:axId val="21770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7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4015.91</c:v>
                </c:pt>
                <c:pt idx="1">
                  <c:v>4095.87</c:v>
                </c:pt>
                <c:pt idx="2">
                  <c:v>2267.42</c:v>
                </c:pt>
                <c:pt idx="3">
                  <c:v>3041.98</c:v>
                </c:pt>
                <c:pt idx="4">
                  <c:v>269.82</c:v>
                </c:pt>
              </c:numCache>
            </c:numRef>
          </c:val>
        </c:ser>
        <c:dLbls>
          <c:showLegendKey val="0"/>
          <c:showVal val="0"/>
          <c:showCatName val="0"/>
          <c:showSerName val="0"/>
          <c:showPercent val="0"/>
          <c:showBubbleSize val="0"/>
        </c:dLbls>
        <c:gapWidth val="150"/>
        <c:axId val="217703096"/>
        <c:axId val="2177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217703096"/>
        <c:axId val="217703488"/>
      </c:lineChart>
      <c:dateAx>
        <c:axId val="217703096"/>
        <c:scaling>
          <c:orientation val="minMax"/>
        </c:scaling>
        <c:delete val="1"/>
        <c:axPos val="b"/>
        <c:numFmt formatCode="ge" sourceLinked="1"/>
        <c:majorTickMark val="none"/>
        <c:minorTickMark val="none"/>
        <c:tickLblPos val="none"/>
        <c:crossAx val="217703488"/>
        <c:crosses val="autoZero"/>
        <c:auto val="1"/>
        <c:lblOffset val="100"/>
        <c:baseTimeUnit val="years"/>
      </c:dateAx>
      <c:valAx>
        <c:axId val="21770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70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359.96</c:v>
                </c:pt>
                <c:pt idx="1">
                  <c:v>310.23</c:v>
                </c:pt>
                <c:pt idx="2">
                  <c:v>181.53</c:v>
                </c:pt>
                <c:pt idx="3">
                  <c:v>149.77000000000001</c:v>
                </c:pt>
                <c:pt idx="4">
                  <c:v>106.76</c:v>
                </c:pt>
              </c:numCache>
            </c:numRef>
          </c:val>
        </c:ser>
        <c:dLbls>
          <c:showLegendKey val="0"/>
          <c:showVal val="0"/>
          <c:showCatName val="0"/>
          <c:showSerName val="0"/>
          <c:showPercent val="0"/>
          <c:showBubbleSize val="0"/>
        </c:dLbls>
        <c:gapWidth val="150"/>
        <c:axId val="218147488"/>
        <c:axId val="21814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218147488"/>
        <c:axId val="218147880"/>
      </c:lineChart>
      <c:dateAx>
        <c:axId val="218147488"/>
        <c:scaling>
          <c:orientation val="minMax"/>
        </c:scaling>
        <c:delete val="1"/>
        <c:axPos val="b"/>
        <c:numFmt formatCode="ge" sourceLinked="1"/>
        <c:majorTickMark val="none"/>
        <c:minorTickMark val="none"/>
        <c:tickLblPos val="none"/>
        <c:crossAx val="218147880"/>
        <c:crosses val="autoZero"/>
        <c:auto val="1"/>
        <c:lblOffset val="100"/>
        <c:baseTimeUnit val="years"/>
      </c:dateAx>
      <c:valAx>
        <c:axId val="21814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1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126.55</c:v>
                </c:pt>
                <c:pt idx="1">
                  <c:v>135.75</c:v>
                </c:pt>
                <c:pt idx="2">
                  <c:v>146.91999999999999</c:v>
                </c:pt>
                <c:pt idx="3">
                  <c:v>133.19999999999999</c:v>
                </c:pt>
                <c:pt idx="4">
                  <c:v>136.13</c:v>
                </c:pt>
              </c:numCache>
            </c:numRef>
          </c:val>
        </c:ser>
        <c:dLbls>
          <c:showLegendKey val="0"/>
          <c:showVal val="0"/>
          <c:showCatName val="0"/>
          <c:showSerName val="0"/>
          <c:showPercent val="0"/>
          <c:showBubbleSize val="0"/>
        </c:dLbls>
        <c:gapWidth val="150"/>
        <c:axId val="218149056"/>
        <c:axId val="21814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218149056"/>
        <c:axId val="218149448"/>
      </c:lineChart>
      <c:dateAx>
        <c:axId val="218149056"/>
        <c:scaling>
          <c:orientation val="minMax"/>
        </c:scaling>
        <c:delete val="1"/>
        <c:axPos val="b"/>
        <c:numFmt formatCode="ge" sourceLinked="1"/>
        <c:majorTickMark val="none"/>
        <c:minorTickMark val="none"/>
        <c:tickLblPos val="none"/>
        <c:crossAx val="218149448"/>
        <c:crosses val="autoZero"/>
        <c:auto val="1"/>
        <c:lblOffset val="100"/>
        <c:baseTimeUnit val="years"/>
      </c:dateAx>
      <c:valAx>
        <c:axId val="2181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85.3</c:v>
                </c:pt>
                <c:pt idx="1">
                  <c:v>86.36</c:v>
                </c:pt>
                <c:pt idx="2">
                  <c:v>82.59</c:v>
                </c:pt>
                <c:pt idx="3">
                  <c:v>87.31</c:v>
                </c:pt>
                <c:pt idx="4">
                  <c:v>87.44</c:v>
                </c:pt>
              </c:numCache>
            </c:numRef>
          </c:val>
        </c:ser>
        <c:dLbls>
          <c:showLegendKey val="0"/>
          <c:showVal val="0"/>
          <c:showCatName val="0"/>
          <c:showSerName val="0"/>
          <c:showPercent val="0"/>
          <c:showBubbleSize val="0"/>
        </c:dLbls>
        <c:gapWidth val="150"/>
        <c:axId val="218150624"/>
        <c:axId val="21815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218150624"/>
        <c:axId val="218151016"/>
      </c:lineChart>
      <c:dateAx>
        <c:axId val="218150624"/>
        <c:scaling>
          <c:orientation val="minMax"/>
        </c:scaling>
        <c:delete val="1"/>
        <c:axPos val="b"/>
        <c:numFmt formatCode="ge" sourceLinked="1"/>
        <c:majorTickMark val="none"/>
        <c:minorTickMark val="none"/>
        <c:tickLblPos val="none"/>
        <c:crossAx val="218151016"/>
        <c:crosses val="autoZero"/>
        <c:auto val="1"/>
        <c:lblOffset val="100"/>
        <c:baseTimeUnit val="years"/>
      </c:dateAx>
      <c:valAx>
        <c:axId val="21815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6" zoomScaleNormal="100" workbookViewId="0">
      <selection activeCell="BJ63" sqref="BJ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会津若松地方広域市町村圏整備組合</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88.07</v>
      </c>
      <c r="K10" s="57"/>
      <c r="L10" s="57"/>
      <c r="M10" s="57"/>
      <c r="N10" s="57"/>
      <c r="O10" s="57"/>
      <c r="P10" s="57"/>
      <c r="Q10" s="57"/>
      <c r="R10" s="57">
        <f>データ!O6</f>
        <v>93.38</v>
      </c>
      <c r="S10" s="57"/>
      <c r="T10" s="57"/>
      <c r="U10" s="57"/>
      <c r="V10" s="57"/>
      <c r="W10" s="57"/>
      <c r="X10" s="57"/>
      <c r="Y10" s="57"/>
      <c r="Z10" s="65">
        <f>データ!P6</f>
        <v>0</v>
      </c>
      <c r="AA10" s="65"/>
      <c r="AB10" s="65"/>
      <c r="AC10" s="65"/>
      <c r="AD10" s="65"/>
      <c r="AE10" s="65"/>
      <c r="AF10" s="65"/>
      <c r="AG10" s="65"/>
      <c r="AH10" s="2"/>
      <c r="AI10" s="65">
        <f>データ!T6</f>
        <v>156428</v>
      </c>
      <c r="AJ10" s="65"/>
      <c r="AK10" s="65"/>
      <c r="AL10" s="65"/>
      <c r="AM10" s="65"/>
      <c r="AN10" s="65"/>
      <c r="AO10" s="65"/>
      <c r="AP10" s="65"/>
      <c r="AQ10" s="57">
        <f>データ!U6</f>
        <v>232.85</v>
      </c>
      <c r="AR10" s="57"/>
      <c r="AS10" s="57"/>
      <c r="AT10" s="57"/>
      <c r="AU10" s="57"/>
      <c r="AV10" s="57"/>
      <c r="AW10" s="57"/>
      <c r="AX10" s="57"/>
      <c r="AY10" s="57">
        <f>データ!V6</f>
        <v>671.8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78727</v>
      </c>
      <c r="D6" s="31">
        <f t="shared" si="3"/>
        <v>46</v>
      </c>
      <c r="E6" s="31">
        <f t="shared" si="3"/>
        <v>1</v>
      </c>
      <c r="F6" s="31">
        <f t="shared" si="3"/>
        <v>0</v>
      </c>
      <c r="G6" s="31">
        <f t="shared" si="3"/>
        <v>2</v>
      </c>
      <c r="H6" s="31" t="str">
        <f t="shared" si="3"/>
        <v>福島県　会津若松地方広域市町村圏整備組合</v>
      </c>
      <c r="I6" s="31" t="str">
        <f t="shared" si="3"/>
        <v>法適用</v>
      </c>
      <c r="J6" s="31" t="str">
        <f t="shared" si="3"/>
        <v>水道事業</v>
      </c>
      <c r="K6" s="31" t="str">
        <f t="shared" si="3"/>
        <v>用水供給事業</v>
      </c>
      <c r="L6" s="31" t="str">
        <f t="shared" si="3"/>
        <v>B</v>
      </c>
      <c r="M6" s="32" t="str">
        <f t="shared" si="3"/>
        <v>-</v>
      </c>
      <c r="N6" s="32">
        <f t="shared" si="3"/>
        <v>88.07</v>
      </c>
      <c r="O6" s="32">
        <f t="shared" si="3"/>
        <v>93.38</v>
      </c>
      <c r="P6" s="32">
        <f t="shared" si="3"/>
        <v>0</v>
      </c>
      <c r="Q6" s="32" t="str">
        <f t="shared" si="3"/>
        <v>-</v>
      </c>
      <c r="R6" s="32" t="str">
        <f t="shared" si="3"/>
        <v>-</v>
      </c>
      <c r="S6" s="32" t="str">
        <f t="shared" si="3"/>
        <v>-</v>
      </c>
      <c r="T6" s="32">
        <f t="shared" si="3"/>
        <v>156428</v>
      </c>
      <c r="U6" s="32">
        <f t="shared" si="3"/>
        <v>232.85</v>
      </c>
      <c r="V6" s="32">
        <f t="shared" si="3"/>
        <v>671.8</v>
      </c>
      <c r="W6" s="33">
        <f>IF(W7="",NA(),W7)</f>
        <v>132.25</v>
      </c>
      <c r="X6" s="33">
        <f t="shared" ref="X6:AF6" si="4">IF(X7="",NA(),X7)</f>
        <v>141.54</v>
      </c>
      <c r="Y6" s="33">
        <f t="shared" si="4"/>
        <v>152.83000000000001</v>
      </c>
      <c r="Z6" s="33">
        <f t="shared" si="4"/>
        <v>135.52000000000001</v>
      </c>
      <c r="AA6" s="33">
        <f t="shared" si="4"/>
        <v>132.81</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4015.91</v>
      </c>
      <c r="AT6" s="33">
        <f t="shared" ref="AT6:BB6" si="6">IF(AT7="",NA(),AT7)</f>
        <v>4095.87</v>
      </c>
      <c r="AU6" s="33">
        <f t="shared" si="6"/>
        <v>2267.42</v>
      </c>
      <c r="AV6" s="33">
        <f t="shared" si="6"/>
        <v>3041.98</v>
      </c>
      <c r="AW6" s="33">
        <f t="shared" si="6"/>
        <v>269.82</v>
      </c>
      <c r="AX6" s="33">
        <f t="shared" si="6"/>
        <v>669.4</v>
      </c>
      <c r="AY6" s="33">
        <f t="shared" si="6"/>
        <v>720.62</v>
      </c>
      <c r="AZ6" s="33">
        <f t="shared" si="6"/>
        <v>654.97</v>
      </c>
      <c r="BA6" s="33">
        <f t="shared" si="6"/>
        <v>634.53</v>
      </c>
      <c r="BB6" s="33">
        <f t="shared" si="6"/>
        <v>200.22</v>
      </c>
      <c r="BC6" s="32" t="str">
        <f>IF(BC7="","",IF(BC7="-","【-】","【"&amp;SUBSTITUTE(TEXT(BC7,"#,##0.00"),"-","△")&amp;"】"))</f>
        <v>【200.22】</v>
      </c>
      <c r="BD6" s="33">
        <f>IF(BD7="",NA(),BD7)</f>
        <v>359.96</v>
      </c>
      <c r="BE6" s="33">
        <f t="shared" ref="BE6:BM6" si="7">IF(BE7="",NA(),BE7)</f>
        <v>310.23</v>
      </c>
      <c r="BF6" s="33">
        <f t="shared" si="7"/>
        <v>181.53</v>
      </c>
      <c r="BG6" s="33">
        <f t="shared" si="7"/>
        <v>149.77000000000001</v>
      </c>
      <c r="BH6" s="33">
        <f t="shared" si="7"/>
        <v>106.76</v>
      </c>
      <c r="BI6" s="33">
        <f t="shared" si="7"/>
        <v>446.65</v>
      </c>
      <c r="BJ6" s="33">
        <f t="shared" si="7"/>
        <v>415.99</v>
      </c>
      <c r="BK6" s="33">
        <f t="shared" si="7"/>
        <v>383.75</v>
      </c>
      <c r="BL6" s="33">
        <f t="shared" si="7"/>
        <v>368.94</v>
      </c>
      <c r="BM6" s="33">
        <f t="shared" si="7"/>
        <v>351.06</v>
      </c>
      <c r="BN6" s="32" t="str">
        <f>IF(BN7="","",IF(BN7="-","【-】","【"&amp;SUBSTITUTE(TEXT(BN7,"#,##0.00"),"-","△")&amp;"】"))</f>
        <v>【351.06】</v>
      </c>
      <c r="BO6" s="33">
        <f>IF(BO7="",NA(),BO7)</f>
        <v>126.55</v>
      </c>
      <c r="BP6" s="33">
        <f t="shared" ref="BP6:BX6" si="8">IF(BP7="",NA(),BP7)</f>
        <v>135.75</v>
      </c>
      <c r="BQ6" s="33">
        <f t="shared" si="8"/>
        <v>146.91999999999999</v>
      </c>
      <c r="BR6" s="33">
        <f t="shared" si="8"/>
        <v>133.19999999999999</v>
      </c>
      <c r="BS6" s="33">
        <f t="shared" si="8"/>
        <v>136.13</v>
      </c>
      <c r="BT6" s="33">
        <f t="shared" si="8"/>
        <v>108.75</v>
      </c>
      <c r="BU6" s="33">
        <f t="shared" si="8"/>
        <v>108.61</v>
      </c>
      <c r="BV6" s="33">
        <f t="shared" si="8"/>
        <v>110.39</v>
      </c>
      <c r="BW6" s="33">
        <f t="shared" si="8"/>
        <v>111.12</v>
      </c>
      <c r="BX6" s="33">
        <f t="shared" si="8"/>
        <v>112.92</v>
      </c>
      <c r="BY6" s="32" t="str">
        <f>IF(BY7="","",IF(BY7="-","【-】","【"&amp;SUBSTITUTE(TEXT(BY7,"#,##0.00"),"-","△")&amp;"】"))</f>
        <v>【112.92】</v>
      </c>
      <c r="BZ6" s="33">
        <f>IF(BZ7="",NA(),BZ7)</f>
        <v>85.3</v>
      </c>
      <c r="CA6" s="33">
        <f t="shared" ref="CA6:CI6" si="9">IF(CA7="",NA(),CA7)</f>
        <v>86.36</v>
      </c>
      <c r="CB6" s="33">
        <f t="shared" si="9"/>
        <v>82.59</v>
      </c>
      <c r="CC6" s="33">
        <f t="shared" si="9"/>
        <v>87.31</v>
      </c>
      <c r="CD6" s="33">
        <f t="shared" si="9"/>
        <v>87.44</v>
      </c>
      <c r="CE6" s="33">
        <f t="shared" si="9"/>
        <v>80.38</v>
      </c>
      <c r="CF6" s="33">
        <f t="shared" si="9"/>
        <v>78.760000000000005</v>
      </c>
      <c r="CG6" s="33">
        <f t="shared" si="9"/>
        <v>76.81</v>
      </c>
      <c r="CH6" s="33">
        <f t="shared" si="9"/>
        <v>75.75</v>
      </c>
      <c r="CI6" s="33">
        <f t="shared" si="9"/>
        <v>75.3</v>
      </c>
      <c r="CJ6" s="32" t="str">
        <f>IF(CJ7="","",IF(CJ7="-","【-】","【"&amp;SUBSTITUTE(TEXT(CJ7,"#,##0.00"),"-","△")&amp;"】"))</f>
        <v>【75.30】</v>
      </c>
      <c r="CK6" s="33">
        <f>IF(CK7="",NA(),CK7)</f>
        <v>67.38</v>
      </c>
      <c r="CL6" s="33">
        <f t="shared" ref="CL6:CT6" si="10">IF(CL7="",NA(),CL7)</f>
        <v>61.07</v>
      </c>
      <c r="CM6" s="33">
        <f t="shared" si="10"/>
        <v>59.44</v>
      </c>
      <c r="CN6" s="33">
        <f t="shared" si="10"/>
        <v>57.3</v>
      </c>
      <c r="CO6" s="33">
        <f t="shared" si="10"/>
        <v>55.58</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99.18</v>
      </c>
      <c r="CW6" s="33">
        <f t="shared" ref="CW6:DE6" si="11">IF(CW7="",NA(),CW7)</f>
        <v>99.57</v>
      </c>
      <c r="CX6" s="33">
        <f t="shared" si="11"/>
        <v>98.72</v>
      </c>
      <c r="CY6" s="33">
        <f t="shared" si="11"/>
        <v>99.03</v>
      </c>
      <c r="CZ6" s="33">
        <f t="shared" si="11"/>
        <v>99.51</v>
      </c>
      <c r="DA6" s="33">
        <f t="shared" si="11"/>
        <v>99.88</v>
      </c>
      <c r="DB6" s="33">
        <f t="shared" si="11"/>
        <v>99.96</v>
      </c>
      <c r="DC6" s="33">
        <f t="shared" si="11"/>
        <v>99.93</v>
      </c>
      <c r="DD6" s="33">
        <f t="shared" si="11"/>
        <v>100.12</v>
      </c>
      <c r="DE6" s="33">
        <f t="shared" si="11"/>
        <v>100.12</v>
      </c>
      <c r="DF6" s="32" t="str">
        <f>IF(DF7="","",IF(DF7="-","【-】","【"&amp;SUBSTITUTE(TEXT(DF7,"#,##0.00"),"-","△")&amp;"】"))</f>
        <v>【100.12】</v>
      </c>
      <c r="DG6" s="33">
        <f>IF(DG7="",NA(),DG7)</f>
        <v>32.590000000000003</v>
      </c>
      <c r="DH6" s="33">
        <f t="shared" ref="DH6:DP6" si="12">IF(DH7="",NA(),DH7)</f>
        <v>33.89</v>
      </c>
      <c r="DI6" s="33">
        <f t="shared" si="12"/>
        <v>35.200000000000003</v>
      </c>
      <c r="DJ6" s="33">
        <f t="shared" si="12"/>
        <v>36.479999999999997</v>
      </c>
      <c r="DK6" s="33">
        <f t="shared" si="12"/>
        <v>63.17</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78727</v>
      </c>
      <c r="D7" s="35">
        <v>46</v>
      </c>
      <c r="E7" s="35">
        <v>1</v>
      </c>
      <c r="F7" s="35">
        <v>0</v>
      </c>
      <c r="G7" s="35">
        <v>2</v>
      </c>
      <c r="H7" s="35" t="s">
        <v>93</v>
      </c>
      <c r="I7" s="35" t="s">
        <v>94</v>
      </c>
      <c r="J7" s="35" t="s">
        <v>95</v>
      </c>
      <c r="K7" s="35" t="s">
        <v>96</v>
      </c>
      <c r="L7" s="35" t="s">
        <v>97</v>
      </c>
      <c r="M7" s="36" t="s">
        <v>98</v>
      </c>
      <c r="N7" s="36">
        <v>88.07</v>
      </c>
      <c r="O7" s="36">
        <v>93.38</v>
      </c>
      <c r="P7" s="36">
        <v>0</v>
      </c>
      <c r="Q7" s="36" t="s">
        <v>98</v>
      </c>
      <c r="R7" s="36" t="s">
        <v>98</v>
      </c>
      <c r="S7" s="36" t="s">
        <v>98</v>
      </c>
      <c r="T7" s="36">
        <v>156428</v>
      </c>
      <c r="U7" s="36">
        <v>232.85</v>
      </c>
      <c r="V7" s="36">
        <v>671.8</v>
      </c>
      <c r="W7" s="36">
        <v>132.25</v>
      </c>
      <c r="X7" s="36">
        <v>141.54</v>
      </c>
      <c r="Y7" s="36">
        <v>152.83000000000001</v>
      </c>
      <c r="Z7" s="36">
        <v>135.52000000000001</v>
      </c>
      <c r="AA7" s="36">
        <v>132.81</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4015.91</v>
      </c>
      <c r="AT7" s="36">
        <v>4095.87</v>
      </c>
      <c r="AU7" s="36">
        <v>2267.42</v>
      </c>
      <c r="AV7" s="36">
        <v>3041.98</v>
      </c>
      <c r="AW7" s="36">
        <v>269.82</v>
      </c>
      <c r="AX7" s="36">
        <v>669.4</v>
      </c>
      <c r="AY7" s="36">
        <v>720.62</v>
      </c>
      <c r="AZ7" s="36">
        <v>654.97</v>
      </c>
      <c r="BA7" s="36">
        <v>634.53</v>
      </c>
      <c r="BB7" s="36">
        <v>200.22</v>
      </c>
      <c r="BC7" s="36">
        <v>200.22</v>
      </c>
      <c r="BD7" s="36">
        <v>359.96</v>
      </c>
      <c r="BE7" s="36">
        <v>310.23</v>
      </c>
      <c r="BF7" s="36">
        <v>181.53</v>
      </c>
      <c r="BG7" s="36">
        <v>149.77000000000001</v>
      </c>
      <c r="BH7" s="36">
        <v>106.76</v>
      </c>
      <c r="BI7" s="36">
        <v>446.65</v>
      </c>
      <c r="BJ7" s="36">
        <v>415.99</v>
      </c>
      <c r="BK7" s="36">
        <v>383.75</v>
      </c>
      <c r="BL7" s="36">
        <v>368.94</v>
      </c>
      <c r="BM7" s="36">
        <v>351.06</v>
      </c>
      <c r="BN7" s="36">
        <v>351.06</v>
      </c>
      <c r="BO7" s="36">
        <v>126.55</v>
      </c>
      <c r="BP7" s="36">
        <v>135.75</v>
      </c>
      <c r="BQ7" s="36">
        <v>146.91999999999999</v>
      </c>
      <c r="BR7" s="36">
        <v>133.19999999999999</v>
      </c>
      <c r="BS7" s="36">
        <v>136.13</v>
      </c>
      <c r="BT7" s="36">
        <v>108.75</v>
      </c>
      <c r="BU7" s="36">
        <v>108.61</v>
      </c>
      <c r="BV7" s="36">
        <v>110.39</v>
      </c>
      <c r="BW7" s="36">
        <v>111.12</v>
      </c>
      <c r="BX7" s="36">
        <v>112.92</v>
      </c>
      <c r="BY7" s="36">
        <v>112.92</v>
      </c>
      <c r="BZ7" s="36">
        <v>85.3</v>
      </c>
      <c r="CA7" s="36">
        <v>86.36</v>
      </c>
      <c r="CB7" s="36">
        <v>82.59</v>
      </c>
      <c r="CC7" s="36">
        <v>87.31</v>
      </c>
      <c r="CD7" s="36">
        <v>87.44</v>
      </c>
      <c r="CE7" s="36">
        <v>80.38</v>
      </c>
      <c r="CF7" s="36">
        <v>78.760000000000005</v>
      </c>
      <c r="CG7" s="36">
        <v>76.81</v>
      </c>
      <c r="CH7" s="36">
        <v>75.75</v>
      </c>
      <c r="CI7" s="36">
        <v>75.3</v>
      </c>
      <c r="CJ7" s="36">
        <v>75.3</v>
      </c>
      <c r="CK7" s="36">
        <v>67.38</v>
      </c>
      <c r="CL7" s="36">
        <v>61.07</v>
      </c>
      <c r="CM7" s="36">
        <v>59.44</v>
      </c>
      <c r="CN7" s="36">
        <v>57.3</v>
      </c>
      <c r="CO7" s="36">
        <v>55.58</v>
      </c>
      <c r="CP7" s="36">
        <v>64.150000000000006</v>
      </c>
      <c r="CQ7" s="36">
        <v>63.73</v>
      </c>
      <c r="CR7" s="36">
        <v>64.55</v>
      </c>
      <c r="CS7" s="36">
        <v>64.12</v>
      </c>
      <c r="CT7" s="36">
        <v>62.69</v>
      </c>
      <c r="CU7" s="36">
        <v>62.69</v>
      </c>
      <c r="CV7" s="36">
        <v>99.18</v>
      </c>
      <c r="CW7" s="36">
        <v>99.57</v>
      </c>
      <c r="CX7" s="36">
        <v>98.72</v>
      </c>
      <c r="CY7" s="36">
        <v>99.03</v>
      </c>
      <c r="CZ7" s="36">
        <v>99.51</v>
      </c>
      <c r="DA7" s="36">
        <v>99.88</v>
      </c>
      <c r="DB7" s="36">
        <v>99.96</v>
      </c>
      <c r="DC7" s="36">
        <v>99.93</v>
      </c>
      <c r="DD7" s="36">
        <v>100.12</v>
      </c>
      <c r="DE7" s="36">
        <v>100.12</v>
      </c>
      <c r="DF7" s="36">
        <v>100.12</v>
      </c>
      <c r="DG7" s="36">
        <v>32.590000000000003</v>
      </c>
      <c r="DH7" s="36">
        <v>33.89</v>
      </c>
      <c r="DI7" s="36">
        <v>35.200000000000003</v>
      </c>
      <c r="DJ7" s="36">
        <v>36.479999999999997</v>
      </c>
      <c r="DK7" s="36">
        <v>63.17</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seibi2</cp:lastModifiedBy>
  <cp:lastPrinted>2016-02-12T12:27:16Z</cp:lastPrinted>
  <dcterms:created xsi:type="dcterms:W3CDTF">2016-01-18T04:41:33Z</dcterms:created>
  <dcterms:modified xsi:type="dcterms:W3CDTF">2016-02-12T12:27:18Z</dcterms:modified>
  <cp:category/>
</cp:coreProperties>
</file>